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institucionesestatales06-my.sharepoint.com/personal/anel_paredes_daeh_gob_do/Documents/Escritorio/PORTAL DE TRANSPARENCIA/NÓMINA/2025/AGOSTO/"/>
    </mc:Choice>
  </mc:AlternateContent>
  <xr:revisionPtr revIDLastSave="0" documentId="8_{7D3FE99A-BC42-40FF-BA79-064CDDAA6B7D}" xr6:coauthVersionLast="47" xr6:coauthVersionMax="47" xr10:uidLastSave="{00000000-0000-0000-0000-000000000000}"/>
  <bookViews>
    <workbookView xWindow="-120" yWindow="-120" windowWidth="29040" windowHeight="15840" xr2:uid="{C2CE8A9D-2675-432E-84EB-42E45E4998B5}"/>
  </bookViews>
  <sheets>
    <sheet name="TEMPORAL TRANSP" sheetId="1" r:id="rId1"/>
    <sheet name="Sheet1" sheetId="2" r:id="rId2"/>
  </sheets>
  <definedNames>
    <definedName name="_xlnm._FilterDatabase" localSheetId="0" hidden="1">'TEMPORAL TRANSP'!$T$286:$AI$509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28" i="1" l="1"/>
  <c r="I428" i="1"/>
  <c r="J428" i="1"/>
  <c r="K428" i="1"/>
  <c r="L428" i="1"/>
  <c r="M428" i="1"/>
  <c r="N428" i="1"/>
  <c r="O428" i="1"/>
  <c r="G428" i="1"/>
  <c r="H394" i="1"/>
  <c r="J394" i="1"/>
  <c r="K394" i="1"/>
  <c r="L394" i="1"/>
  <c r="M394" i="1"/>
  <c r="G394" i="1"/>
  <c r="H369" i="1"/>
  <c r="J369" i="1"/>
  <c r="K369" i="1"/>
  <c r="L369" i="1"/>
  <c r="M369" i="1"/>
  <c r="G369" i="1"/>
  <c r="H131" i="1"/>
  <c r="J131" i="1"/>
  <c r="K131" i="1"/>
  <c r="L131" i="1"/>
  <c r="M131" i="1"/>
  <c r="G131" i="1"/>
  <c r="H56" i="1"/>
  <c r="J56" i="1"/>
  <c r="K56" i="1"/>
  <c r="L56" i="1"/>
  <c r="M56" i="1"/>
  <c r="G56" i="1"/>
  <c r="H3" i="2"/>
  <c r="H8" i="2" s="1"/>
  <c r="L3" i="2"/>
  <c r="L8" i="2" s="1"/>
  <c r="B3" i="2"/>
  <c r="C3" i="2"/>
  <c r="G468" i="1"/>
  <c r="G19" i="1"/>
  <c r="H403" i="1"/>
  <c r="J403" i="1"/>
  <c r="K403" i="1"/>
  <c r="L403" i="1"/>
  <c r="M403" i="1"/>
  <c r="G403" i="1"/>
  <c r="H237" i="1"/>
  <c r="J237" i="1"/>
  <c r="K237" i="1"/>
  <c r="L237" i="1"/>
  <c r="M237" i="1"/>
  <c r="G237" i="1"/>
  <c r="D489" i="1" l="1"/>
  <c r="A3" i="2" s="1"/>
  <c r="K303" i="1"/>
  <c r="K377" i="1"/>
  <c r="K453" i="1"/>
  <c r="J84" i="1"/>
  <c r="K84" i="1"/>
  <c r="L84" i="1"/>
  <c r="M84" i="1"/>
  <c r="J19" i="1"/>
  <c r="K19" i="1"/>
  <c r="L19" i="1"/>
  <c r="M19" i="1"/>
  <c r="K480" i="1"/>
  <c r="L480" i="1"/>
  <c r="M480" i="1"/>
  <c r="J480" i="1"/>
  <c r="J468" i="1"/>
  <c r="K468" i="1"/>
  <c r="L468" i="1"/>
  <c r="M468" i="1"/>
  <c r="J458" i="1"/>
  <c r="K458" i="1"/>
  <c r="L458" i="1"/>
  <c r="M458" i="1"/>
  <c r="J453" i="1"/>
  <c r="L453" i="1"/>
  <c r="M453" i="1"/>
  <c r="J446" i="1"/>
  <c r="K446" i="1"/>
  <c r="L446" i="1"/>
  <c r="M446" i="1"/>
  <c r="J440" i="1"/>
  <c r="K440" i="1"/>
  <c r="L440" i="1"/>
  <c r="M440" i="1"/>
  <c r="J434" i="1"/>
  <c r="K434" i="1"/>
  <c r="L434" i="1"/>
  <c r="M434" i="1"/>
  <c r="J421" i="1"/>
  <c r="K421" i="1"/>
  <c r="L421" i="1"/>
  <c r="M421" i="1"/>
  <c r="J416" i="1"/>
  <c r="K416" i="1"/>
  <c r="L416" i="1"/>
  <c r="M416" i="1"/>
  <c r="J409" i="1"/>
  <c r="K409" i="1"/>
  <c r="L409" i="1"/>
  <c r="M409" i="1"/>
  <c r="J384" i="1"/>
  <c r="K384" i="1"/>
  <c r="L384" i="1"/>
  <c r="M384" i="1"/>
  <c r="J377" i="1"/>
  <c r="L377" i="1"/>
  <c r="M377" i="1"/>
  <c r="N321" i="1"/>
  <c r="J317" i="1"/>
  <c r="K317" i="1"/>
  <c r="L317" i="1"/>
  <c r="M317" i="1"/>
  <c r="J311" i="1"/>
  <c r="K311" i="1"/>
  <c r="L311" i="1"/>
  <c r="M311" i="1"/>
  <c r="M303" i="1"/>
  <c r="J303" i="1"/>
  <c r="L303" i="1"/>
  <c r="J296" i="1"/>
  <c r="K296" i="1"/>
  <c r="L296" i="1"/>
  <c r="M296" i="1"/>
  <c r="J289" i="1"/>
  <c r="K289" i="1"/>
  <c r="L289" i="1"/>
  <c r="M289" i="1"/>
  <c r="J280" i="1"/>
  <c r="K280" i="1"/>
  <c r="L280" i="1"/>
  <c r="M280" i="1"/>
  <c r="J274" i="1"/>
  <c r="K274" i="1"/>
  <c r="L274" i="1"/>
  <c r="M274" i="1"/>
  <c r="J267" i="1"/>
  <c r="K267" i="1"/>
  <c r="L267" i="1"/>
  <c r="M267" i="1"/>
  <c r="J249" i="1"/>
  <c r="K249" i="1"/>
  <c r="L249" i="1"/>
  <c r="M249" i="1"/>
  <c r="J243" i="1"/>
  <c r="K243" i="1"/>
  <c r="L243" i="1"/>
  <c r="M243" i="1"/>
  <c r="J222" i="1"/>
  <c r="K222" i="1"/>
  <c r="L222" i="1"/>
  <c r="M222" i="1"/>
  <c r="J215" i="1"/>
  <c r="K215" i="1"/>
  <c r="L215" i="1"/>
  <c r="M215" i="1"/>
  <c r="J206" i="1"/>
  <c r="K206" i="1"/>
  <c r="L206" i="1"/>
  <c r="M206" i="1"/>
  <c r="J200" i="1"/>
  <c r="K200" i="1"/>
  <c r="L200" i="1"/>
  <c r="M200" i="1"/>
  <c r="J193" i="1"/>
  <c r="K193" i="1"/>
  <c r="L193" i="1"/>
  <c r="M193" i="1"/>
  <c r="J179" i="1"/>
  <c r="K179" i="1"/>
  <c r="L179" i="1"/>
  <c r="M179" i="1"/>
  <c r="J174" i="1"/>
  <c r="K174" i="1"/>
  <c r="L174" i="1"/>
  <c r="M174" i="1"/>
  <c r="M163" i="1"/>
  <c r="J163" i="1"/>
  <c r="K163" i="1"/>
  <c r="L163" i="1"/>
  <c r="J153" i="1"/>
  <c r="K153" i="1"/>
  <c r="L153" i="1"/>
  <c r="M153" i="1"/>
  <c r="N139" i="1"/>
  <c r="J92" i="1"/>
  <c r="K92" i="1"/>
  <c r="L92" i="1"/>
  <c r="M92" i="1"/>
  <c r="J99" i="1"/>
  <c r="K99" i="1"/>
  <c r="L99" i="1"/>
  <c r="M99" i="1"/>
  <c r="N115" i="1"/>
  <c r="N130" i="1"/>
  <c r="N129" i="1"/>
  <c r="N128" i="1"/>
  <c r="N127" i="1"/>
  <c r="N126" i="1"/>
  <c r="N125" i="1"/>
  <c r="N124" i="1"/>
  <c r="N123" i="1"/>
  <c r="N122" i="1"/>
  <c r="N121" i="1"/>
  <c r="N120" i="1"/>
  <c r="N119" i="1"/>
  <c r="N118" i="1"/>
  <c r="N117" i="1"/>
  <c r="N116" i="1"/>
  <c r="N114" i="1"/>
  <c r="N113" i="1"/>
  <c r="N112" i="1"/>
  <c r="N111" i="1"/>
  <c r="N110" i="1"/>
  <c r="N109" i="1"/>
  <c r="N108" i="1"/>
  <c r="N107" i="1"/>
  <c r="N106" i="1"/>
  <c r="N105" i="1"/>
  <c r="N104" i="1"/>
  <c r="N98" i="1"/>
  <c r="N97" i="1"/>
  <c r="N91" i="1"/>
  <c r="O91" i="1" s="1"/>
  <c r="N90" i="1"/>
  <c r="O90" i="1" s="1"/>
  <c r="N89" i="1"/>
  <c r="N63" i="1"/>
  <c r="N64" i="1"/>
  <c r="N65" i="1"/>
  <c r="N66" i="1"/>
  <c r="N67" i="1"/>
  <c r="N68" i="1"/>
  <c r="N69" i="1"/>
  <c r="N70" i="1"/>
  <c r="N71" i="1"/>
  <c r="N72" i="1"/>
  <c r="N73" i="1"/>
  <c r="N74" i="1"/>
  <c r="O74" i="1" s="1"/>
  <c r="N75" i="1"/>
  <c r="O75" i="1" s="1"/>
  <c r="N76" i="1"/>
  <c r="N77" i="1"/>
  <c r="N78" i="1"/>
  <c r="N79" i="1"/>
  <c r="N80" i="1"/>
  <c r="N81" i="1"/>
  <c r="N82" i="1"/>
  <c r="O82" i="1" s="1"/>
  <c r="N83" i="1"/>
  <c r="O83" i="1" s="1"/>
  <c r="N62" i="1"/>
  <c r="N55" i="1"/>
  <c r="N26" i="1"/>
  <c r="N27" i="1"/>
  <c r="N28" i="1"/>
  <c r="N29" i="1"/>
  <c r="N30" i="1"/>
  <c r="N31" i="1"/>
  <c r="O31" i="1" s="1"/>
  <c r="N32" i="1"/>
  <c r="N33" i="1"/>
  <c r="N34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35" i="1"/>
  <c r="N53" i="1"/>
  <c r="N54" i="1"/>
  <c r="N25" i="1"/>
  <c r="N9" i="1"/>
  <c r="N10" i="1"/>
  <c r="N12" i="1"/>
  <c r="N13" i="1"/>
  <c r="N14" i="1"/>
  <c r="N15" i="1"/>
  <c r="N16" i="1"/>
  <c r="N17" i="1"/>
  <c r="N18" i="1"/>
  <c r="N8" i="1"/>
  <c r="O8" i="1" s="1"/>
  <c r="I42" i="1"/>
  <c r="I43" i="1"/>
  <c r="I44" i="1"/>
  <c r="I45" i="1"/>
  <c r="I46" i="1"/>
  <c r="I47" i="1"/>
  <c r="I48" i="1"/>
  <c r="I49" i="1"/>
  <c r="I50" i="1"/>
  <c r="I107" i="1"/>
  <c r="I108" i="1"/>
  <c r="I109" i="1"/>
  <c r="I110" i="1"/>
  <c r="I111" i="1"/>
  <c r="I112" i="1"/>
  <c r="I113" i="1"/>
  <c r="I114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15" i="1"/>
  <c r="O43" i="1" l="1"/>
  <c r="N131" i="1"/>
  <c r="O25" i="1"/>
  <c r="N56" i="1"/>
  <c r="O49" i="1"/>
  <c r="O50" i="1"/>
  <c r="O48" i="1"/>
  <c r="O46" i="1"/>
  <c r="O45" i="1"/>
  <c r="O42" i="1"/>
  <c r="O44" i="1"/>
  <c r="O118" i="1"/>
  <c r="O130" i="1"/>
  <c r="O119" i="1"/>
  <c r="O115" i="1"/>
  <c r="O107" i="1"/>
  <c r="O120" i="1"/>
  <c r="O108" i="1"/>
  <c r="O121" i="1"/>
  <c r="O109" i="1"/>
  <c r="O122" i="1"/>
  <c r="O110" i="1"/>
  <c r="O123" i="1"/>
  <c r="O111" i="1"/>
  <c r="O124" i="1"/>
  <c r="O112" i="1"/>
  <c r="O125" i="1"/>
  <c r="O113" i="1"/>
  <c r="O126" i="1"/>
  <c r="O114" i="1"/>
  <c r="O127" i="1"/>
  <c r="O47" i="1"/>
  <c r="O116" i="1"/>
  <c r="O128" i="1"/>
  <c r="O117" i="1"/>
  <c r="O129" i="1"/>
  <c r="N92" i="1"/>
  <c r="H215" i="1"/>
  <c r="G215" i="1"/>
  <c r="H200" i="1"/>
  <c r="G200" i="1"/>
  <c r="H193" i="1"/>
  <c r="G193" i="1"/>
  <c r="H174" i="1"/>
  <c r="G174" i="1"/>
  <c r="H163" i="1"/>
  <c r="G163" i="1"/>
  <c r="H153" i="1"/>
  <c r="G153" i="1"/>
  <c r="H99" i="1"/>
  <c r="G99" i="1"/>
  <c r="H92" i="1"/>
  <c r="G92" i="1"/>
  <c r="H84" i="1"/>
  <c r="G84" i="1"/>
  <c r="H19" i="1"/>
  <c r="H480" i="1" l="1"/>
  <c r="G480" i="1"/>
  <c r="H416" i="1"/>
  <c r="G416" i="1"/>
  <c r="N474" i="1"/>
  <c r="N463" i="1"/>
  <c r="N420" i="1"/>
  <c r="N388" i="1"/>
  <c r="N374" i="1"/>
  <c r="N366" i="1"/>
  <c r="N360" i="1"/>
  <c r="N348" i="1"/>
  <c r="N322" i="1"/>
  <c r="N307" i="1"/>
  <c r="N293" i="1"/>
  <c r="N279" i="1"/>
  <c r="N233" i="1"/>
  <c r="N11" i="1"/>
  <c r="N198" i="1"/>
  <c r="N186" i="1"/>
  <c r="N170" i="1"/>
  <c r="N161" i="1"/>
  <c r="N137" i="1"/>
  <c r="I486" i="1"/>
  <c r="I485" i="1"/>
  <c r="I479" i="1"/>
  <c r="I476" i="1"/>
  <c r="I475" i="1"/>
  <c r="I474" i="1"/>
  <c r="I473" i="1"/>
  <c r="I472" i="1"/>
  <c r="I467" i="1"/>
  <c r="I466" i="1"/>
  <c r="I465" i="1"/>
  <c r="I464" i="1"/>
  <c r="I463" i="1"/>
  <c r="I462" i="1"/>
  <c r="I457" i="1"/>
  <c r="I452" i="1"/>
  <c r="I451" i="1"/>
  <c r="I450" i="1"/>
  <c r="I449" i="1"/>
  <c r="I445" i="1"/>
  <c r="I444" i="1"/>
  <c r="I439" i="1"/>
  <c r="I438" i="1"/>
  <c r="I433" i="1"/>
  <c r="I432" i="1"/>
  <c r="I427" i="1"/>
  <c r="I425" i="1"/>
  <c r="I426" i="1"/>
  <c r="I424" i="1"/>
  <c r="I420" i="1"/>
  <c r="I415" i="1"/>
  <c r="I416" i="1" s="1"/>
  <c r="I408" i="1"/>
  <c r="I407" i="1"/>
  <c r="I406" i="1"/>
  <c r="I402" i="1"/>
  <c r="I400" i="1"/>
  <c r="I399" i="1"/>
  <c r="I393" i="1"/>
  <c r="I391" i="1"/>
  <c r="I390" i="1"/>
  <c r="I389" i="1"/>
  <c r="I388" i="1"/>
  <c r="I392" i="1"/>
  <c r="I387" i="1"/>
  <c r="I394" i="1" s="1"/>
  <c r="I383" i="1"/>
  <c r="I382" i="1"/>
  <c r="I376" i="1"/>
  <c r="I375" i="1"/>
  <c r="I374" i="1"/>
  <c r="I373" i="1"/>
  <c r="I401" i="1"/>
  <c r="I368" i="1"/>
  <c r="I367" i="1"/>
  <c r="I366" i="1"/>
  <c r="I365" i="1"/>
  <c r="I364" i="1"/>
  <c r="I363" i="1"/>
  <c r="I362" i="1"/>
  <c r="I361" i="1"/>
  <c r="I360" i="1"/>
  <c r="I359" i="1"/>
  <c r="I347" i="1"/>
  <c r="I356" i="1"/>
  <c r="I355" i="1"/>
  <c r="I354" i="1"/>
  <c r="I334" i="1"/>
  <c r="I353" i="1"/>
  <c r="I352" i="1"/>
  <c r="I351" i="1"/>
  <c r="I350" i="1"/>
  <c r="I349" i="1"/>
  <c r="I348" i="1"/>
  <c r="I346" i="1"/>
  <c r="I345" i="1"/>
  <c r="I344" i="1"/>
  <c r="I343" i="1"/>
  <c r="I342" i="1"/>
  <c r="I333" i="1"/>
  <c r="I341" i="1"/>
  <c r="I340" i="1"/>
  <c r="I324" i="1"/>
  <c r="I339" i="1"/>
  <c r="I338" i="1"/>
  <c r="I337" i="1"/>
  <c r="I336" i="1"/>
  <c r="I335" i="1"/>
  <c r="I332" i="1"/>
  <c r="I331" i="1"/>
  <c r="I330" i="1"/>
  <c r="I329" i="1"/>
  <c r="I328" i="1"/>
  <c r="I327" i="1"/>
  <c r="I326" i="1"/>
  <c r="I325" i="1"/>
  <c r="I323" i="1"/>
  <c r="I322" i="1"/>
  <c r="I321" i="1"/>
  <c r="I316" i="1"/>
  <c r="I310" i="1"/>
  <c r="I308" i="1"/>
  <c r="I307" i="1"/>
  <c r="I302" i="1"/>
  <c r="I301" i="1"/>
  <c r="I300" i="1"/>
  <c r="I299" i="1"/>
  <c r="I295" i="1"/>
  <c r="I294" i="1"/>
  <c r="I293" i="1"/>
  <c r="I292" i="1"/>
  <c r="I288" i="1"/>
  <c r="I287" i="1"/>
  <c r="I286" i="1"/>
  <c r="I279" i="1"/>
  <c r="I273" i="1"/>
  <c r="I272" i="1"/>
  <c r="I266" i="1"/>
  <c r="I265" i="1"/>
  <c r="I264" i="1"/>
  <c r="I263" i="1"/>
  <c r="I262" i="1"/>
  <c r="I261" i="1"/>
  <c r="I260" i="1"/>
  <c r="I259" i="1"/>
  <c r="I258" i="1"/>
  <c r="I257" i="1"/>
  <c r="I256" i="1"/>
  <c r="I255" i="1"/>
  <c r="I248" i="1"/>
  <c r="I242" i="1"/>
  <c r="I235" i="1"/>
  <c r="I234" i="1"/>
  <c r="I233" i="1"/>
  <c r="I230" i="1"/>
  <c r="I229" i="1"/>
  <c r="I228" i="1"/>
  <c r="I227" i="1"/>
  <c r="I11" i="1"/>
  <c r="I221" i="1"/>
  <c r="I214" i="1"/>
  <c r="I213" i="1"/>
  <c r="I212" i="1"/>
  <c r="I205" i="1"/>
  <c r="I199" i="1"/>
  <c r="I198" i="1"/>
  <c r="I192" i="1"/>
  <c r="I191" i="1"/>
  <c r="I188" i="1"/>
  <c r="I187" i="1"/>
  <c r="I186" i="1"/>
  <c r="I185" i="1"/>
  <c r="I184" i="1"/>
  <c r="I183" i="1"/>
  <c r="I178" i="1"/>
  <c r="I179" i="1" s="1"/>
  <c r="I173" i="1"/>
  <c r="I171" i="1"/>
  <c r="I170" i="1"/>
  <c r="I169" i="1"/>
  <c r="I168" i="1"/>
  <c r="I167" i="1"/>
  <c r="I162" i="1"/>
  <c r="I161" i="1"/>
  <c r="I160" i="1"/>
  <c r="I159" i="1"/>
  <c r="I152" i="1"/>
  <c r="I151" i="1"/>
  <c r="I150" i="1"/>
  <c r="I149" i="1"/>
  <c r="I148" i="1"/>
  <c r="I147" i="1"/>
  <c r="I146" i="1"/>
  <c r="I145" i="1"/>
  <c r="I144" i="1"/>
  <c r="I143" i="1"/>
  <c r="I142" i="1"/>
  <c r="I141" i="1"/>
  <c r="I140" i="1"/>
  <c r="I139" i="1"/>
  <c r="O139" i="1" s="1"/>
  <c r="I138" i="1"/>
  <c r="I137" i="1"/>
  <c r="I106" i="1"/>
  <c r="O106" i="1" s="1"/>
  <c r="I105" i="1"/>
  <c r="O105" i="1" s="1"/>
  <c r="I104" i="1"/>
  <c r="I97" i="1"/>
  <c r="O97" i="1" s="1"/>
  <c r="I98" i="1"/>
  <c r="O98" i="1" s="1"/>
  <c r="I89" i="1"/>
  <c r="I81" i="1"/>
  <c r="O81" i="1" s="1"/>
  <c r="I80" i="1"/>
  <c r="O80" i="1" s="1"/>
  <c r="I79" i="1"/>
  <c r="O79" i="1" s="1"/>
  <c r="I78" i="1"/>
  <c r="O78" i="1" s="1"/>
  <c r="I77" i="1"/>
  <c r="O77" i="1" s="1"/>
  <c r="I76" i="1"/>
  <c r="O76" i="1" s="1"/>
  <c r="I73" i="1"/>
  <c r="O73" i="1" s="1"/>
  <c r="I72" i="1"/>
  <c r="O72" i="1" s="1"/>
  <c r="I71" i="1"/>
  <c r="O71" i="1" s="1"/>
  <c r="I70" i="1"/>
  <c r="O70" i="1" s="1"/>
  <c r="I69" i="1"/>
  <c r="O69" i="1" s="1"/>
  <c r="I68" i="1"/>
  <c r="O68" i="1" s="1"/>
  <c r="I67" i="1"/>
  <c r="O67" i="1" s="1"/>
  <c r="I66" i="1"/>
  <c r="O66" i="1" s="1"/>
  <c r="I65" i="1"/>
  <c r="O65" i="1" s="1"/>
  <c r="I64" i="1"/>
  <c r="O64" i="1" s="1"/>
  <c r="I63" i="1"/>
  <c r="O63" i="1" s="1"/>
  <c r="I62" i="1"/>
  <c r="O62" i="1" s="1"/>
  <c r="I26" i="1"/>
  <c r="I27" i="1"/>
  <c r="O27" i="1" s="1"/>
  <c r="I28" i="1"/>
  <c r="O28" i="1" s="1"/>
  <c r="I29" i="1"/>
  <c r="O29" i="1" s="1"/>
  <c r="I30" i="1"/>
  <c r="O30" i="1" s="1"/>
  <c r="I32" i="1"/>
  <c r="O32" i="1" s="1"/>
  <c r="I33" i="1"/>
  <c r="O33" i="1" s="1"/>
  <c r="I34" i="1"/>
  <c r="O34" i="1" s="1"/>
  <c r="I36" i="1"/>
  <c r="O36" i="1" s="1"/>
  <c r="I37" i="1"/>
  <c r="O37" i="1" s="1"/>
  <c r="I38" i="1"/>
  <c r="O38" i="1" s="1"/>
  <c r="I39" i="1"/>
  <c r="O39" i="1" s="1"/>
  <c r="I40" i="1"/>
  <c r="O40" i="1" s="1"/>
  <c r="I41" i="1"/>
  <c r="O41" i="1" s="1"/>
  <c r="I35" i="1"/>
  <c r="O35" i="1" s="1"/>
  <c r="I51" i="1"/>
  <c r="O51" i="1" s="1"/>
  <c r="I52" i="1"/>
  <c r="O52" i="1" s="1"/>
  <c r="I53" i="1"/>
  <c r="O53" i="1" s="1"/>
  <c r="I54" i="1"/>
  <c r="O54" i="1" s="1"/>
  <c r="I55" i="1"/>
  <c r="O55" i="1" s="1"/>
  <c r="I10" i="1"/>
  <c r="O10" i="1" s="1"/>
  <c r="I12" i="1"/>
  <c r="O12" i="1" s="1"/>
  <c r="I13" i="1"/>
  <c r="O13" i="1" s="1"/>
  <c r="I14" i="1"/>
  <c r="O14" i="1" s="1"/>
  <c r="I15" i="1"/>
  <c r="O15" i="1" s="1"/>
  <c r="I16" i="1"/>
  <c r="O16" i="1" s="1"/>
  <c r="I17" i="1"/>
  <c r="O17" i="1" s="1"/>
  <c r="I18" i="1"/>
  <c r="O18" i="1" s="1"/>
  <c r="I9" i="1"/>
  <c r="O9" i="1" s="1"/>
  <c r="N349" i="1"/>
  <c r="N339" i="1"/>
  <c r="N330" i="1"/>
  <c r="N262" i="1"/>
  <c r="N167" i="1"/>
  <c r="N449" i="1"/>
  <c r="N334" i="1"/>
  <c r="N140" i="1"/>
  <c r="N141" i="1"/>
  <c r="N142" i="1"/>
  <c r="N143" i="1"/>
  <c r="N144" i="1"/>
  <c r="N147" i="1"/>
  <c r="N148" i="1"/>
  <c r="N149" i="1"/>
  <c r="N168" i="1"/>
  <c r="N169" i="1"/>
  <c r="N184" i="1"/>
  <c r="N185" i="1"/>
  <c r="N227" i="1"/>
  <c r="N230" i="1"/>
  <c r="N257" i="1"/>
  <c r="N259" i="1"/>
  <c r="N260" i="1"/>
  <c r="N261" i="1"/>
  <c r="N263" i="1"/>
  <c r="N264" i="1"/>
  <c r="N265" i="1"/>
  <c r="N266" i="1"/>
  <c r="N325" i="1"/>
  <c r="N326" i="1"/>
  <c r="N328" i="1"/>
  <c r="N329" i="1"/>
  <c r="N335" i="1"/>
  <c r="N336" i="1"/>
  <c r="N337" i="1"/>
  <c r="N338" i="1"/>
  <c r="N324" i="1"/>
  <c r="N341" i="1"/>
  <c r="N333" i="1"/>
  <c r="N342" i="1"/>
  <c r="N346" i="1"/>
  <c r="N350" i="1"/>
  <c r="N351" i="1"/>
  <c r="N354" i="1"/>
  <c r="N347" i="1"/>
  <c r="N359" i="1"/>
  <c r="N361" i="1"/>
  <c r="N362" i="1"/>
  <c r="N364" i="1"/>
  <c r="N365" i="1"/>
  <c r="N367" i="1"/>
  <c r="N368" i="1"/>
  <c r="N401" i="1"/>
  <c r="N392" i="1"/>
  <c r="N391" i="1"/>
  <c r="N424" i="1"/>
  <c r="N466" i="1"/>
  <c r="N467" i="1"/>
  <c r="J487" i="1"/>
  <c r="H179" i="1"/>
  <c r="G179" i="1"/>
  <c r="I369" i="1" l="1"/>
  <c r="I131" i="1"/>
  <c r="O26" i="1"/>
  <c r="O56" i="1" s="1"/>
  <c r="I56" i="1"/>
  <c r="I403" i="1"/>
  <c r="I237" i="1"/>
  <c r="I487" i="1"/>
  <c r="I92" i="1"/>
  <c r="O89" i="1"/>
  <c r="O104" i="1"/>
  <c r="O131" i="1" s="1"/>
  <c r="O265" i="1"/>
  <c r="O401" i="1"/>
  <c r="I163" i="1"/>
  <c r="I193" i="1"/>
  <c r="I99" i="1"/>
  <c r="I174" i="1"/>
  <c r="I153" i="1"/>
  <c r="I200" i="1"/>
  <c r="I215" i="1"/>
  <c r="I84" i="1"/>
  <c r="I19" i="1"/>
  <c r="O148" i="1"/>
  <c r="O359" i="1"/>
  <c r="O336" i="1"/>
  <c r="O338" i="1"/>
  <c r="O230" i="1"/>
  <c r="O140" i="1"/>
  <c r="O169" i="1"/>
  <c r="O168" i="1"/>
  <c r="O346" i="1"/>
  <c r="O347" i="1"/>
  <c r="O335" i="1"/>
  <c r="I480" i="1"/>
  <c r="O364" i="1"/>
  <c r="O324" i="1"/>
  <c r="O147" i="1"/>
  <c r="O337" i="1"/>
  <c r="O351" i="1"/>
  <c r="O262" i="1"/>
  <c r="O325" i="1"/>
  <c r="O339" i="1"/>
  <c r="O365" i="1"/>
  <c r="O333" i="1"/>
  <c r="O142" i="1"/>
  <c r="O184" i="1"/>
  <c r="O328" i="1"/>
  <c r="O307" i="1"/>
  <c r="O362" i="1"/>
  <c r="O264" i="1"/>
  <c r="O350" i="1"/>
  <c r="O161" i="1"/>
  <c r="O361" i="1"/>
  <c r="O143" i="1"/>
  <c r="O170" i="1"/>
  <c r="O366" i="1"/>
  <c r="O263" i="1"/>
  <c r="O392" i="1"/>
  <c r="O186" i="1"/>
  <c r="O388" i="1"/>
  <c r="O420" i="1"/>
  <c r="O354" i="1"/>
  <c r="O259" i="1"/>
  <c r="O463" i="1"/>
  <c r="O257" i="1"/>
  <c r="O330" i="1"/>
  <c r="O233" i="1"/>
  <c r="O474" i="1"/>
  <c r="O329" i="1"/>
  <c r="O368" i="1"/>
  <c r="O334" i="1"/>
  <c r="O367" i="1"/>
  <c r="O342" i="1"/>
  <c r="O349" i="1"/>
  <c r="N486" i="1"/>
  <c r="O486" i="1" s="1"/>
  <c r="N183" i="1"/>
  <c r="N213" i="1"/>
  <c r="O213" i="1" s="1"/>
  <c r="N248" i="1"/>
  <c r="O248" i="1" s="1"/>
  <c r="N300" i="1"/>
  <c r="O300" i="1" s="1"/>
  <c r="N327" i="1"/>
  <c r="O327" i="1" s="1"/>
  <c r="N340" i="1"/>
  <c r="O340" i="1" s="1"/>
  <c r="N352" i="1"/>
  <c r="O352" i="1" s="1"/>
  <c r="N363" i="1"/>
  <c r="O363" i="1" s="1"/>
  <c r="N383" i="1"/>
  <c r="O383" i="1" s="1"/>
  <c r="N407" i="1"/>
  <c r="O407" i="1" s="1"/>
  <c r="N444" i="1"/>
  <c r="O444" i="1" s="1"/>
  <c r="N159" i="1"/>
  <c r="O159" i="1" s="1"/>
  <c r="N214" i="1"/>
  <c r="O214" i="1" s="1"/>
  <c r="N272" i="1"/>
  <c r="O272" i="1" s="1"/>
  <c r="N301" i="1"/>
  <c r="O301" i="1" s="1"/>
  <c r="N353" i="1"/>
  <c r="O353" i="1" s="1"/>
  <c r="N387" i="1"/>
  <c r="N408" i="1"/>
  <c r="O408" i="1" s="1"/>
  <c r="N445" i="1"/>
  <c r="O445" i="1" s="1"/>
  <c r="N472" i="1"/>
  <c r="N160" i="1"/>
  <c r="O160" i="1" s="1"/>
  <c r="N221" i="1"/>
  <c r="O221" i="1" s="1"/>
  <c r="N256" i="1"/>
  <c r="O256" i="1" s="1"/>
  <c r="N273" i="1"/>
  <c r="O273" i="1" s="1"/>
  <c r="N302" i="1"/>
  <c r="O302" i="1" s="1"/>
  <c r="N415" i="1"/>
  <c r="N473" i="1"/>
  <c r="O473" i="1" s="1"/>
  <c r="N145" i="1"/>
  <c r="O145" i="1" s="1"/>
  <c r="N162" i="1"/>
  <c r="O162" i="1" s="1"/>
  <c r="N187" i="1"/>
  <c r="O187" i="1" s="1"/>
  <c r="N258" i="1"/>
  <c r="O258" i="1" s="1"/>
  <c r="N286" i="1"/>
  <c r="O286" i="1" s="1"/>
  <c r="N308" i="1"/>
  <c r="O308" i="1" s="1"/>
  <c r="N331" i="1"/>
  <c r="O331" i="1" s="1"/>
  <c r="N343" i="1"/>
  <c r="O343" i="1" s="1"/>
  <c r="N355" i="1"/>
  <c r="O355" i="1" s="1"/>
  <c r="N389" i="1"/>
  <c r="O389" i="1" s="1"/>
  <c r="N451" i="1"/>
  <c r="O451" i="1" s="1"/>
  <c r="N475" i="1"/>
  <c r="O475" i="1" s="1"/>
  <c r="N450" i="1"/>
  <c r="O450" i="1" s="1"/>
  <c r="N146" i="1"/>
  <c r="O146" i="1" s="1"/>
  <c r="N188" i="1"/>
  <c r="O188" i="1" s="1"/>
  <c r="N228" i="1"/>
  <c r="O228" i="1" s="1"/>
  <c r="N287" i="1"/>
  <c r="O287" i="1" s="1"/>
  <c r="N310" i="1"/>
  <c r="O310" i="1" s="1"/>
  <c r="N332" i="1"/>
  <c r="O332" i="1" s="1"/>
  <c r="N344" i="1"/>
  <c r="O344" i="1" s="1"/>
  <c r="N356" i="1"/>
  <c r="O356" i="1" s="1"/>
  <c r="N390" i="1"/>
  <c r="O390" i="1" s="1"/>
  <c r="N426" i="1"/>
  <c r="O426" i="1" s="1"/>
  <c r="N452" i="1"/>
  <c r="O452" i="1" s="1"/>
  <c r="N476" i="1"/>
  <c r="O476" i="1" s="1"/>
  <c r="N191" i="1"/>
  <c r="O191" i="1" s="1"/>
  <c r="N229" i="1"/>
  <c r="O229" i="1" s="1"/>
  <c r="N288" i="1"/>
  <c r="O288" i="1" s="1"/>
  <c r="N316" i="1"/>
  <c r="O316" i="1" s="1"/>
  <c r="N345" i="1"/>
  <c r="O345" i="1" s="1"/>
  <c r="N425" i="1"/>
  <c r="O425" i="1" s="1"/>
  <c r="N457" i="1"/>
  <c r="O457" i="1" s="1"/>
  <c r="N479" i="1"/>
  <c r="O479" i="1" s="1"/>
  <c r="N192" i="1"/>
  <c r="O192" i="1" s="1"/>
  <c r="N292" i="1"/>
  <c r="O292" i="1" s="1"/>
  <c r="O321" i="1"/>
  <c r="N373" i="1"/>
  <c r="O373" i="1" s="1"/>
  <c r="N393" i="1"/>
  <c r="O393" i="1" s="1"/>
  <c r="N427" i="1"/>
  <c r="O427" i="1" s="1"/>
  <c r="N462" i="1"/>
  <c r="O462" i="1" s="1"/>
  <c r="N485" i="1"/>
  <c r="N399" i="1"/>
  <c r="N323" i="1"/>
  <c r="O323" i="1" s="1"/>
  <c r="N138" i="1"/>
  <c r="O138" i="1" s="1"/>
  <c r="N150" i="1"/>
  <c r="O150" i="1" s="1"/>
  <c r="N171" i="1"/>
  <c r="O171" i="1" s="1"/>
  <c r="N199" i="1"/>
  <c r="O199" i="1" s="1"/>
  <c r="N234" i="1"/>
  <c r="O234" i="1" s="1"/>
  <c r="N294" i="1"/>
  <c r="O294" i="1" s="1"/>
  <c r="N375" i="1"/>
  <c r="O375" i="1" s="1"/>
  <c r="N400" i="1"/>
  <c r="O400" i="1" s="1"/>
  <c r="N433" i="1"/>
  <c r="O433" i="1" s="1"/>
  <c r="N464" i="1"/>
  <c r="O464" i="1" s="1"/>
  <c r="N432" i="1"/>
  <c r="O432" i="1" s="1"/>
  <c r="N151" i="1"/>
  <c r="O151" i="1" s="1"/>
  <c r="N173" i="1"/>
  <c r="O173" i="1" s="1"/>
  <c r="N205" i="1"/>
  <c r="O205" i="1" s="1"/>
  <c r="N235" i="1"/>
  <c r="O235" i="1" s="1"/>
  <c r="N295" i="1"/>
  <c r="O295" i="1" s="1"/>
  <c r="N376" i="1"/>
  <c r="O376" i="1" s="1"/>
  <c r="N402" i="1"/>
  <c r="O402" i="1" s="1"/>
  <c r="N438" i="1"/>
  <c r="O438" i="1" s="1"/>
  <c r="N465" i="1"/>
  <c r="O465" i="1" s="1"/>
  <c r="N152" i="1"/>
  <c r="O152" i="1" s="1"/>
  <c r="N212" i="1"/>
  <c r="N242" i="1"/>
  <c r="O242" i="1" s="1"/>
  <c r="N299" i="1"/>
  <c r="O299" i="1" s="1"/>
  <c r="N382" i="1"/>
  <c r="O382" i="1" s="1"/>
  <c r="N406" i="1"/>
  <c r="O406" i="1" s="1"/>
  <c r="N439" i="1"/>
  <c r="O439" i="1" s="1"/>
  <c r="O449" i="1"/>
  <c r="O391" i="1"/>
  <c r="O322" i="1"/>
  <c r="O348" i="1"/>
  <c r="O360" i="1"/>
  <c r="O326" i="1"/>
  <c r="N255" i="1"/>
  <c r="O255" i="1" s="1"/>
  <c r="N178" i="1"/>
  <c r="O137" i="1"/>
  <c r="O149" i="1"/>
  <c r="O144" i="1"/>
  <c r="O467" i="1"/>
  <c r="O466" i="1"/>
  <c r="O424" i="1"/>
  <c r="O374" i="1"/>
  <c r="O341" i="1"/>
  <c r="O293" i="1"/>
  <c r="O279" i="1"/>
  <c r="O266" i="1"/>
  <c r="O260" i="1"/>
  <c r="O261" i="1"/>
  <c r="O11" i="1"/>
  <c r="O227" i="1"/>
  <c r="O198" i="1"/>
  <c r="O185" i="1"/>
  <c r="O167" i="1"/>
  <c r="O141" i="1"/>
  <c r="O387" i="1" l="1"/>
  <c r="O394" i="1" s="1"/>
  <c r="N394" i="1"/>
  <c r="O369" i="1"/>
  <c r="N369" i="1"/>
  <c r="O237" i="1"/>
  <c r="O399" i="1"/>
  <c r="O403" i="1" s="1"/>
  <c r="N403" i="1"/>
  <c r="N237" i="1"/>
  <c r="N480" i="1"/>
  <c r="O153" i="1"/>
  <c r="N153" i="1"/>
  <c r="O200" i="1"/>
  <c r="N174" i="1"/>
  <c r="O174" i="1"/>
  <c r="N200" i="1"/>
  <c r="O212" i="1"/>
  <c r="O215" i="1" s="1"/>
  <c r="N215" i="1"/>
  <c r="O99" i="1"/>
  <c r="N99" i="1"/>
  <c r="N163" i="1"/>
  <c r="N193" i="1"/>
  <c r="N84" i="1"/>
  <c r="N19" i="1"/>
  <c r="O92" i="1"/>
  <c r="O84" i="1"/>
  <c r="O163" i="1"/>
  <c r="O183" i="1"/>
  <c r="O193" i="1" s="1"/>
  <c r="O19" i="1"/>
  <c r="O472" i="1"/>
  <c r="O480" i="1" s="1"/>
  <c r="O415" i="1"/>
  <c r="O416" i="1" s="1"/>
  <c r="N416" i="1"/>
  <c r="N487" i="1"/>
  <c r="O485" i="1"/>
  <c r="O178" i="1"/>
  <c r="O179" i="1" s="1"/>
  <c r="N179" i="1"/>
  <c r="H453" i="1"/>
  <c r="G453" i="1"/>
  <c r="H446" i="1"/>
  <c r="G446" i="1"/>
  <c r="H440" i="1"/>
  <c r="I440" i="1"/>
  <c r="G440" i="1"/>
  <c r="H434" i="1"/>
  <c r="G434" i="1"/>
  <c r="H409" i="1"/>
  <c r="I409" i="1"/>
  <c r="G409" i="1"/>
  <c r="H384" i="1"/>
  <c r="I384" i="1"/>
  <c r="G384" i="1"/>
  <c r="H377" i="1"/>
  <c r="I377" i="1"/>
  <c r="G377" i="1"/>
  <c r="H311" i="1"/>
  <c r="I311" i="1"/>
  <c r="G311" i="1"/>
  <c r="H303" i="1"/>
  <c r="I303" i="1"/>
  <c r="G303" i="1"/>
  <c r="H296" i="1"/>
  <c r="I296" i="1"/>
  <c r="G296" i="1"/>
  <c r="H289" i="1"/>
  <c r="G289" i="1"/>
  <c r="H280" i="1"/>
  <c r="I280" i="1"/>
  <c r="G280" i="1"/>
  <c r="H274" i="1"/>
  <c r="I274" i="1"/>
  <c r="G274" i="1"/>
  <c r="H267" i="1"/>
  <c r="G267" i="1"/>
  <c r="H206" i="1"/>
  <c r="I206" i="1"/>
  <c r="O206" i="1"/>
  <c r="G206" i="1"/>
  <c r="H243" i="1"/>
  <c r="I243" i="1"/>
  <c r="G243" i="1"/>
  <c r="H222" i="1"/>
  <c r="I222" i="1"/>
  <c r="G222" i="1"/>
  <c r="H249" i="1"/>
  <c r="I249" i="1"/>
  <c r="G249" i="1"/>
  <c r="H487" i="1"/>
  <c r="L487" i="1"/>
  <c r="M487" i="1"/>
  <c r="G487" i="1"/>
  <c r="H468" i="1"/>
  <c r="I468" i="1"/>
  <c r="H458" i="1"/>
  <c r="I458" i="1"/>
  <c r="G458" i="1"/>
  <c r="H421" i="1"/>
  <c r="I421" i="1"/>
  <c r="G421" i="1"/>
  <c r="H317" i="1"/>
  <c r="I317" i="1"/>
  <c r="G317" i="1"/>
  <c r="N206" i="1" l="1"/>
  <c r="N440" i="1"/>
  <c r="N434" i="1"/>
  <c r="N377" i="1"/>
  <c r="N453" i="1"/>
  <c r="N446" i="1"/>
  <c r="N280" i="1"/>
  <c r="N409" i="1"/>
  <c r="I267" i="1"/>
  <c r="N274" i="1" l="1"/>
  <c r="N311" i="1"/>
  <c r="O384" i="1"/>
  <c r="N384" i="1"/>
  <c r="N303" i="1"/>
  <c r="N296" i="1"/>
  <c r="N267" i="1"/>
  <c r="O222" i="1"/>
  <c r="N222" i="1"/>
  <c r="O280" i="1"/>
  <c r="O243" i="1"/>
  <c r="N243" i="1"/>
  <c r="O274" i="1"/>
  <c r="O458" i="1"/>
  <c r="N458" i="1"/>
  <c r="O421" i="1"/>
  <c r="N421" i="1"/>
  <c r="O440" i="1"/>
  <c r="O377" i="1"/>
  <c r="O409" i="1"/>
  <c r="O468" i="1"/>
  <c r="N468" i="1"/>
  <c r="O317" i="1"/>
  <c r="N317" i="1"/>
  <c r="O303" i="1"/>
  <c r="O296" i="1"/>
  <c r="O311" i="1"/>
  <c r="O267" i="1" l="1"/>
  <c r="N289" i="1"/>
  <c r="I289" i="1" l="1"/>
  <c r="O289" i="1" l="1"/>
  <c r="O487" i="1" l="1"/>
  <c r="I434" i="1" l="1"/>
  <c r="O453" i="1"/>
  <c r="I453" i="1"/>
  <c r="I446" i="1"/>
  <c r="O446" i="1"/>
  <c r="O249" i="1"/>
  <c r="N249" i="1"/>
  <c r="O434" i="1"/>
  <c r="G489" i="1"/>
  <c r="D3" i="2" s="1"/>
  <c r="D8" i="2" s="1"/>
  <c r="N489" i="1"/>
  <c r="K3" i="2" s="1"/>
  <c r="K8" i="2" s="1"/>
  <c r="M489" i="1"/>
  <c r="J3" i="2" s="1"/>
  <c r="J8" i="2" s="1"/>
  <c r="J489" i="1"/>
  <c r="G3" i="2" s="1"/>
  <c r="G8" i="2" s="1"/>
  <c r="L489" i="1"/>
  <c r="I3" i="2" s="1"/>
  <c r="I8" i="2" s="1"/>
  <c r="H489" i="1"/>
  <c r="E3" i="2" s="1"/>
  <c r="E8" i="2" s="1"/>
  <c r="I489" i="1" l="1"/>
  <c r="F3" i="2" s="1"/>
  <c r="F8" i="2" s="1"/>
</calcChain>
</file>

<file path=xl/sharedStrings.xml><?xml version="1.0" encoding="utf-8"?>
<sst xmlns="http://schemas.openxmlformats.org/spreadsheetml/2006/main" count="1840" uniqueCount="410">
  <si>
    <t>AFP</t>
  </si>
  <si>
    <t>ISR</t>
  </si>
  <si>
    <t>SFS</t>
  </si>
  <si>
    <t>DIRECCION DE SERVICIOS DE ATENCION A EMERGENCIAS EXTRA HOSPITALARIA</t>
  </si>
  <si>
    <t>DIOMEL ALEXIS GARCIA GARCIA</t>
  </si>
  <si>
    <t>COORDINADOR (A)</t>
  </si>
  <si>
    <t>SUPERVISOR DE LOGISTICA</t>
  </si>
  <si>
    <t>DONATO TEJADA QUIÑONES</t>
  </si>
  <si>
    <t>FACILITADOR</t>
  </si>
  <si>
    <t>SOPORTE TECNICO INFORMATICO</t>
  </si>
  <si>
    <t>HILARIO RAUL BAEZ MERAN</t>
  </si>
  <si>
    <t>DIVISION DE FISCALIZACION - DAEH</t>
  </si>
  <si>
    <t>JOEL DIAZ MADE</t>
  </si>
  <si>
    <t>ANALISTA</t>
  </si>
  <si>
    <t>CENTRO DE REGULACION DE URGENCIAS Y EMERGENCIAS GRAN SANTO DOMINGO - DAEH</t>
  </si>
  <si>
    <t>NICAURI MATEO OGANDO</t>
  </si>
  <si>
    <t>TECNICO ADMINISTRATIVO</t>
  </si>
  <si>
    <t>WASCAR  FRANCISCO AQUINO SANCHEZ</t>
  </si>
  <si>
    <t>TECNICO DE REFRIGERACION</t>
  </si>
  <si>
    <t>AURELINA VITTINI JIMENEZ</t>
  </si>
  <si>
    <t>ANALISTA LEGAL</t>
  </si>
  <si>
    <t>CRISTIAN OCTAVIO TEJADA REYES</t>
  </si>
  <si>
    <t>ESMIRNA RODRIGUEZ DE DE JESUS</t>
  </si>
  <si>
    <t>ANALISTA DE RECURSOS HUMANOS</t>
  </si>
  <si>
    <t>YUNEIDA MERCEDES PAULA REYES</t>
  </si>
  <si>
    <t>LUIS ENRIQUE ENCARNACION</t>
  </si>
  <si>
    <t>MARIA ADALGIZA PAREDES RAMIREZ</t>
  </si>
  <si>
    <t>ISARY MARY TRINIDAD PEREZ</t>
  </si>
  <si>
    <t>LEIDYS STEPHANIA MATOS LUIS</t>
  </si>
  <si>
    <t>GASIL ESTHER GIL LIMBAR</t>
  </si>
  <si>
    <t>TECNICO DE CONTABILIDAD</t>
  </si>
  <si>
    <t>LAUREANO EDRIELLE ROMANO MARRERO</t>
  </si>
  <si>
    <t>COORDINADOR (A) DE LOGISTICA</t>
  </si>
  <si>
    <t>EDELY ZABALA ZABALA</t>
  </si>
  <si>
    <t>MIGUELLI MARIA PEREZ ABREU</t>
  </si>
  <si>
    <t>ROSSANNA CRISTINA DELGADO FIGUEROA</t>
  </si>
  <si>
    <t>ISDELANIA CRUZ LEONARDO</t>
  </si>
  <si>
    <t>NABILL MASSIEL MORA ARIAS</t>
  </si>
  <si>
    <t>JEAN MANUEL DESPRADEL MORETA</t>
  </si>
  <si>
    <t>DAHIANA GERONIMO ALBERTO</t>
  </si>
  <si>
    <t>COORDINADORA</t>
  </si>
  <si>
    <t>YUBELKY MANUELA VALDEZ MORONTA</t>
  </si>
  <si>
    <t>YRONELIS LANDA RODRIGUEZ</t>
  </si>
  <si>
    <t>JUANA NAROLIN MEJIA MEDINA</t>
  </si>
  <si>
    <t>VERONICA JIMENEZ ENCARNACION</t>
  </si>
  <si>
    <t>ARISLEIDY CAROLINA ROMERO VILLALONA</t>
  </si>
  <si>
    <t>LUIS ALFREDO ORTIZ</t>
  </si>
  <si>
    <t>CARMEN TERESA TAVERAS DE LOS SANTOS</t>
  </si>
  <si>
    <t>MIJAIL DANIEL DECENA GUZMAN</t>
  </si>
  <si>
    <t>LUCEIDY VOLQUEZ SANCHEZ</t>
  </si>
  <si>
    <t>PERIODISTA</t>
  </si>
  <si>
    <t>CARLOS ALFREDO MONTERO ABREU</t>
  </si>
  <si>
    <t>ROSA ALBA ESCALANTE FELIZ</t>
  </si>
  <si>
    <t>ALEXANDRA ALCANTARA VICTORINO</t>
  </si>
  <si>
    <t>GUARINA YSAMAR RODRIGUEZ MATOS</t>
  </si>
  <si>
    <t>LOURDES MARIA JIMENEZ ENCARNACION</t>
  </si>
  <si>
    <t>YOVELYS GONZALEZ PLATA</t>
  </si>
  <si>
    <t>CESARINA ALTAGRACIA FELIZ CASTILLO</t>
  </si>
  <si>
    <t>CENTRO DE REGULACION DE URGENCIAS Y EMERGENCIAS MONTE PLATA- DAEH</t>
  </si>
  <si>
    <t>LICET PATRICIA MUÑOZ MEDRANO</t>
  </si>
  <si>
    <t>CENTRO DE REGULACION DE URGENCIAS Y EMERGENCIAS SAN JOSE DE OCOA- DAEH</t>
  </si>
  <si>
    <t>JUANA ALTAGRACIA MORDAN GENAO</t>
  </si>
  <si>
    <t>CENTRO DE REGULACION DE URGENCIAS Y EMERGENCIAS SANTIAGO DE LOS CABALLEROS- DAEH</t>
  </si>
  <si>
    <t>JOSE ANTONIO CONTRERAS SANTOS</t>
  </si>
  <si>
    <t>ANALISTA DE CALIDAD</t>
  </si>
  <si>
    <t>COORDINADOR (A) ADMINISTRATIV</t>
  </si>
  <si>
    <t>NELSON DE JESUS BAUTISTA FERNANDEZ</t>
  </si>
  <si>
    <t>JOSE MIGUEL PEREZ MARTINEZ</t>
  </si>
  <si>
    <t>BIANELA ALMONTE RIVAS</t>
  </si>
  <si>
    <t>YIRDA DURAN BRIOSO</t>
  </si>
  <si>
    <t>CENTRO DE REGULACION DE URGENCIAS Y EMERGENCIAS ESPAILLAT- DAEH</t>
  </si>
  <si>
    <t>MELVIN DARIO PICHARDO</t>
  </si>
  <si>
    <t>CENTRO DE REGULACION DE URGENCIAS Y EMERGENCIAS DUARTE- DAEH</t>
  </si>
  <si>
    <t>JULIO ANGEL ROSARIO SANCHEZ</t>
  </si>
  <si>
    <t>MARCIAL LUCIANO ORTEGA</t>
  </si>
  <si>
    <t>JOSE RAMON MOREL CORDERO</t>
  </si>
  <si>
    <t>LUIS ARIEL AMARANTE ABREU</t>
  </si>
  <si>
    <t>CENTRO DE REGULACION DE URGENCIAS Y EMERGENCIAS HERMANAS MIRABAL- DAEH</t>
  </si>
  <si>
    <t>LUIS ALFREDO DE LUNA RODRIGUEZ</t>
  </si>
  <si>
    <t>EDISON LANTIGUA CRUZ</t>
  </si>
  <si>
    <t>CENTRO DE REGULACION DE URGENCIAS Y EMERGENCIAS MARIA TRINIDAD SANCHEZ- DAEH</t>
  </si>
  <si>
    <t>WENDERLY ROMAN OZORIA MARTE</t>
  </si>
  <si>
    <t>FEDERICO MANUEL ALMONTE BISONO</t>
  </si>
  <si>
    <t>MARIA ALEXANDRA VICIOSO RODRIGUEZ</t>
  </si>
  <si>
    <t>CENTRO DE REGULACION DE URGENCIAS Y EMERGENCIAS SAMANA - DAEH</t>
  </si>
  <si>
    <t>GERMAN JAZMIN FIGARO</t>
  </si>
  <si>
    <t>CHAYANNE GERONIMO ANDERSON</t>
  </si>
  <si>
    <t>CENTRO DE REGULACION DE URGENCIAS Y EMERGENCIAS BARAHONA- DAEH</t>
  </si>
  <si>
    <t>MARCELINO GOMEZ MORETA</t>
  </si>
  <si>
    <t>SUPERVISOR (A)</t>
  </si>
  <si>
    <t>RONALD MIGUEL FERRERAS BORGES</t>
  </si>
  <si>
    <t>JOSE MANUEL FELIZ CUELLO</t>
  </si>
  <si>
    <t>CENTRO DE REGULACION DE URGENCIAS Y EMERGENCIAS PEDERNALES- DAEH</t>
  </si>
  <si>
    <t>ROMA AMELINA ESPINAL ESPINAL</t>
  </si>
  <si>
    <t>TECNICO DE RECURSOS HUMANOS</t>
  </si>
  <si>
    <t>LUIS DAVID PEREZ PERDOMO</t>
  </si>
  <si>
    <t>RUDILANNIA PEREZ PIMENTEL</t>
  </si>
  <si>
    <t>SAMUEL ELIAS MANCEBO RIVAS</t>
  </si>
  <si>
    <t>SOPORTE INFORMATICO</t>
  </si>
  <si>
    <t>CENTRO DE REGULACION DE URGENCIAS Y EMERGENCIAS LA ALTAGRACIA - DAEH</t>
  </si>
  <si>
    <t>PATRICIA ANTONIA MEDINA ANTIGUA</t>
  </si>
  <si>
    <t>COORDINADOR (A) REGIONAL</t>
  </si>
  <si>
    <t>JOSE ALFREDO GUERRERO AVILA</t>
  </si>
  <si>
    <t>JUAN MANUEL GARCIA SOLANO</t>
  </si>
  <si>
    <t>JONATAN ALFONSECA DE JESUS</t>
  </si>
  <si>
    <t>FRANCISCO JAVIER GONZALEZ RODRIGUEZ</t>
  </si>
  <si>
    <t>JOSE RAFAEL HERNANDEZ HIDALGO</t>
  </si>
  <si>
    <t>CENTRO DE REGULACION DE URGENCIAS Y EMERGENCIAS SAN PEDRO DE MACORIS- DAEH</t>
  </si>
  <si>
    <t>DIONISIO ANTONIO BURGOS LAMBERTUS</t>
  </si>
  <si>
    <t>CENTRO DE REGULACION DE URGENCIAS Y EMERGENCIAS HATO MAYOR DEL REY- DAEH</t>
  </si>
  <si>
    <t>HECTOR MARTE PEREZ</t>
  </si>
  <si>
    <t>LOANNY KARINA RONDON RIJO</t>
  </si>
  <si>
    <t>MARIA SANTANA MEJIA</t>
  </si>
  <si>
    <t>SUPERVISOR(A)</t>
  </si>
  <si>
    <t>CECILIO CASTILLO SANTANA</t>
  </si>
  <si>
    <t>CENTRO DE REGULACION DE URGENCIAS Y EMERGENCIAS EL SEIBO- DAEH</t>
  </si>
  <si>
    <t>ADOLFO ALEXANDER PEGUERO PEGUERO</t>
  </si>
  <si>
    <t>JUAN ELIAS MONEGRO ROSARIO</t>
  </si>
  <si>
    <t>CARLOS LENDY VILLAR VILLEGAS</t>
  </si>
  <si>
    <t>CENTRO DE REGULACION DE URGENCIAS Y EMERGENCIAS AZUA DE COMPOSTELA- DAEH</t>
  </si>
  <si>
    <t>DOMINGO ANTONIO COMPRES MATOS</t>
  </si>
  <si>
    <t>CENTRO DE REGULACION DE URGENCIAS Y EMERGENCIAS SAN JUAN DE LA MAGUANA- DAEH</t>
  </si>
  <si>
    <t>JOSE AUGUSTO DUVAL GARCIA</t>
  </si>
  <si>
    <t>DELIA RUTH HERRERA TAPIA</t>
  </si>
  <si>
    <t>ROCHANGELY TIFA RODRIGUEZ</t>
  </si>
  <si>
    <t>CENTRO DE REGULACION DE URGENCIAS Y EMERGENCIAS VALVERDE-DAEH</t>
  </si>
  <si>
    <t>ADRIEL NICOLAS NUÑEZ AMARANTE</t>
  </si>
  <si>
    <t>LEURIS JOSE GALVEZ MANZUETA</t>
  </si>
  <si>
    <t>CENTRO DE REGULACION DE URGENCIAS Y EMERGENCIAS LA VEGA-DAEH</t>
  </si>
  <si>
    <t>HIKARI HODAI SORIANO</t>
  </si>
  <si>
    <t>LUCIA BIENVENIDA VERAS ROSARIO</t>
  </si>
  <si>
    <t>CENTRO DE REGULACION DE URGENCIAS Y EMERGENCIAS SANCHEZ RAMIREZ- DAEH</t>
  </si>
  <si>
    <t>JOSE GABRIEL RODRIGUEZ SANTOS</t>
  </si>
  <si>
    <t>MIGUEL ANTONIO CORCINO MOREL</t>
  </si>
  <si>
    <t>LORENZO MANUEL SALDAÑA LORA</t>
  </si>
  <si>
    <t>AURIS ROSA VASQUEZ</t>
  </si>
  <si>
    <t>LAURA STEPHANY CONCET JIMINIAN</t>
  </si>
  <si>
    <t>CARMEN YANIRA DANIEL JOSE</t>
  </si>
  <si>
    <t>DEPARTAMENTO DE PLANIFICACION Y DESARROLLO- DAEH</t>
  </si>
  <si>
    <t>ENCARGADO (A) DE PLANIFICACIO</t>
  </si>
  <si>
    <t>DIVISION DE CALIDAD EN LA GESTION -DAEH</t>
  </si>
  <si>
    <t>SHEYLA CONSUEGRA GONZALEZ</t>
  </si>
  <si>
    <t>ENCARGADO DE CALIDAD EN LA GE</t>
  </si>
  <si>
    <t>MARIO ANTONIO SANCHEZ RAMIREZ</t>
  </si>
  <si>
    <t>TECNICO DE CALIDAD EN LA GEST</t>
  </si>
  <si>
    <t>DEPARTAMENTO DE RECURSOS HUMANOS - DAEH</t>
  </si>
  <si>
    <t>YOKAIRA CARIDAD GUZMAN REYES</t>
  </si>
  <si>
    <t>CARLENY MASSIEL MATOS LUIS</t>
  </si>
  <si>
    <t>GENESIS ARLEEN PAULINO REYES</t>
  </si>
  <si>
    <t>ALEJANDRINA PEÑA LEBRON</t>
  </si>
  <si>
    <t>MOISES ARIEL DAVILA RUIZ</t>
  </si>
  <si>
    <t>ANALISTA DE SISTEMAS INFORMAT</t>
  </si>
  <si>
    <t>CARMEN MARIA VALDEZ</t>
  </si>
  <si>
    <t>VICKIANA MARISOL MEJIA GONZALEZ</t>
  </si>
  <si>
    <t>ANALISTA DE RECLUTAMIENTO Y S</t>
  </si>
  <si>
    <t>MAYERLIN JORGE ESCOTO</t>
  </si>
  <si>
    <t>RAMON IGNACIO DIAZ RODRIGUEZ</t>
  </si>
  <si>
    <t>YAMAIRIS JIMENEZ HERNANDEZ</t>
  </si>
  <si>
    <t>JULIO CESAR GONZALEZ</t>
  </si>
  <si>
    <t>JENNY MONEGRO LIRIANO</t>
  </si>
  <si>
    <t>ANALISTA DE CAPACITACION Y DE</t>
  </si>
  <si>
    <t>ZULEIKA MARBELYS VASQUEZ RIJO</t>
  </si>
  <si>
    <t>YISSEL ALTAGRACIA SANCHEZ ORTIZ</t>
  </si>
  <si>
    <t>GRECIA MARIA GOMEZ CRISOSTOMO</t>
  </si>
  <si>
    <t>BRYAN JESUS SUAREZ DE PEÑA</t>
  </si>
  <si>
    <t>DARIANA PEREZ ABREU</t>
  </si>
  <si>
    <t>YAELMI CAMILLE LOPEZ FERNANDEZ</t>
  </si>
  <si>
    <t>CARMEN ALTAGRACIA GERMAN DIAZ</t>
  </si>
  <si>
    <t>ANTONIO FRANCISCO MARTINEZ GARRIDO</t>
  </si>
  <si>
    <t>ENCARGADO (A) DE NOMINA</t>
  </si>
  <si>
    <t>VANESSA OGANDO SUERO</t>
  </si>
  <si>
    <t>DEPARTAMENTO JURIDICO- DAEH</t>
  </si>
  <si>
    <t>MARIA FERMINA RODRIGUEZ LOPEZ</t>
  </si>
  <si>
    <t>DERLIN JASSER PAULINO PIMENTEL</t>
  </si>
  <si>
    <t>QUILINO DE LOS SANTOS CARABALLO</t>
  </si>
  <si>
    <t>ROSANNA ISABEL PEREZ HEREDIA</t>
  </si>
  <si>
    <t>ELEAZAR TOMAS DISLA MAYI</t>
  </si>
  <si>
    <t>LLOVISNA NATALI PUJOLS PEREYRA</t>
  </si>
  <si>
    <t>RADHAMES JIMENEZ RAMIREZ</t>
  </si>
  <si>
    <t>ADOLFO PEREZ PEREZ</t>
  </si>
  <si>
    <t>ENCARGADO</t>
  </si>
  <si>
    <t>DEPARTAMENTO ADMINISTRATIVO FINANCIERO- DAEH</t>
  </si>
  <si>
    <t>DAIRY ANTONIA DE AZA ALVARADO</t>
  </si>
  <si>
    <t>ENCARGADO DE PRESUPUESTO</t>
  </si>
  <si>
    <t>MAYELIN PEGUERO ROMERO</t>
  </si>
  <si>
    <t>PABLO ENMANUEL GOMEZ MALLOL</t>
  </si>
  <si>
    <t>JESSICA ANYELINA DE LEON CAPELLAN</t>
  </si>
  <si>
    <t>NIDIA DE OLEO OGANDO</t>
  </si>
  <si>
    <t>ELAYNE DE LOS MILAGROS BAEZ TIRADO</t>
  </si>
  <si>
    <t>WILLIAMS JOSE TORRES RODRIGUEZ</t>
  </si>
  <si>
    <t>SECCION DE CONTROL DE BIENES- DAEH</t>
  </si>
  <si>
    <t>STEFANY CHESTARO VALERIO</t>
  </si>
  <si>
    <t>PEDRO ESPINOSA RAMIREZ</t>
  </si>
  <si>
    <t>SECCION DE SERVICIOS GENERALES -DAEH</t>
  </si>
  <si>
    <t>FREDDY NICANOR GONZALEZ PIMENTEL</t>
  </si>
  <si>
    <t>SECCION DE CORRESPONDENCIA- DAEH</t>
  </si>
  <si>
    <t>DIVISION DE TRANSPORTACION Y MANTENIMIENTO -DAEH</t>
  </si>
  <si>
    <t>EDISON RAMON FRIAS ESPINO</t>
  </si>
  <si>
    <t>TECNICO DE MANTENIMIENTO</t>
  </si>
  <si>
    <t>HENDERSON NACOR FRIAS DIAZ</t>
  </si>
  <si>
    <t>XEUSY MERCEDES ARAUJO CORNIELLE</t>
  </si>
  <si>
    <t>GABRIELA ALEXANDRA SOSA CONCEPCION</t>
  </si>
  <si>
    <t>SORAH EDHIT BACHA REYES</t>
  </si>
  <si>
    <t>DIVISION FINANCIERA- DAEH</t>
  </si>
  <si>
    <t>FRANCISCO ALBERTO SANCHEZ PERDOMO</t>
  </si>
  <si>
    <t>YOKASTA ALEXANDRA TAPIA MARTINEZ</t>
  </si>
  <si>
    <t>ENCARGADO DE CONTABILIDAD</t>
  </si>
  <si>
    <t>FRANCISCO ALBERTO BORDA CACERES</t>
  </si>
  <si>
    <t>ANALISTA FINANCIERO</t>
  </si>
  <si>
    <t>MARIA DEL CARMEN ARIAS DUARTE</t>
  </si>
  <si>
    <t>CONTADOR</t>
  </si>
  <si>
    <t>ANALISTA DE PRESUPUESTO</t>
  </si>
  <si>
    <t>LEYDI RAYMIL ARIAS HIRALDO</t>
  </si>
  <si>
    <t>DEPARTAMENTO DE TECNOLOGIAS DE LA INFORMACION Y COMUNICACION- DAEH</t>
  </si>
  <si>
    <t>ISMAEL RODRIGUEZ FELIZ</t>
  </si>
  <si>
    <t>YULISSA JOSEFINA REYES GARCIA</t>
  </si>
  <si>
    <t>TECNICO DE COMUNICACIONES</t>
  </si>
  <si>
    <t>MARCOS ABRAHAM PILAR MEDINA</t>
  </si>
  <si>
    <t>ANALISTA INFORMATICO</t>
  </si>
  <si>
    <t>LUIS EDUARDO GARCIA SANCHEZ</t>
  </si>
  <si>
    <t>TECNICO AUDIOVISUAL</t>
  </si>
  <si>
    <t>CARLOS MANUEL COLUMNA RIVERA</t>
  </si>
  <si>
    <t>NELSON ROBERTO SANTAMARIA JAVIER</t>
  </si>
  <si>
    <t>JOSE ANIBAL GUILAMO HIRUJO</t>
  </si>
  <si>
    <t>ENCARGADO DE TECNOLOGIA DE LA</t>
  </si>
  <si>
    <t>GRECIA MERCEDES FLORIAN PEREZ</t>
  </si>
  <si>
    <t>ANGEL MARIA LINARES PEREZ</t>
  </si>
  <si>
    <t>AARON TAVAREZ DE LOS SANTOS</t>
  </si>
  <si>
    <t>RUBEN DAVID SANCHEZ SEVERINO</t>
  </si>
  <si>
    <t>RONALD GERARDO FLETE</t>
  </si>
  <si>
    <t>FRANCISCO EDUARDO TIRADO FELIZ</t>
  </si>
  <si>
    <t>DEYVI DE LEON ULLOA</t>
  </si>
  <si>
    <t>DEPARTAMENTO DE GESTION EXTRA-HOSPITALARIA- DAEH</t>
  </si>
  <si>
    <t>SAMIRA CASTILLO DE ESPINAL</t>
  </si>
  <si>
    <t>ANALISTA DE CALIDAD EN LA GES</t>
  </si>
  <si>
    <t>CARMEN ANTONIA GUTIERREZ UREÑA</t>
  </si>
  <si>
    <t>ASISTENTE EJECUTIVA</t>
  </si>
  <si>
    <t>VANESSA MARGARITA ESPINAL READ</t>
  </si>
  <si>
    <t>YANIRA MARTINEZ FRANCO</t>
  </si>
  <si>
    <t>LILIAN MINEIDY MORA PEREZ</t>
  </si>
  <si>
    <t>ESTEFANY YULISA TAVAREZ HERNANDEZ</t>
  </si>
  <si>
    <t>ANTONIA PAOLA DE LA CRUZ ANGELES</t>
  </si>
  <si>
    <t>JEANNETTE RIVERA GONZALEZ</t>
  </si>
  <si>
    <t>DIVISION DE OPERACIONES-DAEH</t>
  </si>
  <si>
    <t>STENLLY DAHIANA ORTIZ ARIAS</t>
  </si>
  <si>
    <t>ENCARGADO (A)</t>
  </si>
  <si>
    <t>DIVISION DE ENTRENAMIENTO Y SIMULACROS- DAEH</t>
  </si>
  <si>
    <t>MAURIS PEREZ TEJEDA</t>
  </si>
  <si>
    <t>MILDRED MARGARITA SANCHEZ PEREZ</t>
  </si>
  <si>
    <t>ANTONIO LAGARES QUEZADA</t>
  </si>
  <si>
    <t>ROLANDO DAVID MATOS</t>
  </si>
  <si>
    <t>LILIBET VIDAL MONTERO</t>
  </si>
  <si>
    <t>YESSENIA CARVAJAL CORCINO</t>
  </si>
  <si>
    <t>ANDREINA ESTEANIA FERRERAS BORGES</t>
  </si>
  <si>
    <t>FRANCISCO ANTONIO HERNANDEZ MENA</t>
  </si>
  <si>
    <t>RAFAEL FELIZ FELIZ</t>
  </si>
  <si>
    <t>DAVID RAFAEL VICENTE FABIAN</t>
  </si>
  <si>
    <t>DEPARTAMENTO DE COORDINACION Y ENLACE CON LA RED PUBLICA DE SALUD-DAEH</t>
  </si>
  <si>
    <t>AMAZONA AURORA DE JESUS ROSARIO</t>
  </si>
  <si>
    <t>ESCANIA MAYERLIN REINOSO SANCHEZ</t>
  </si>
  <si>
    <t>DIVISION DE GESTION A URGENCIAS Y EMERGENCIAS- DAEH</t>
  </si>
  <si>
    <t>LADY LAURA RODRIGUEZ REYES</t>
  </si>
  <si>
    <t>Femenino</t>
  </si>
  <si>
    <t>Masculino</t>
  </si>
  <si>
    <t>TEMPORALES</t>
  </si>
  <si>
    <t>JOSE LUIS CANARIO QUEZADA</t>
  </si>
  <si>
    <t>ROSA AWILDA PEREZ SIERRA</t>
  </si>
  <si>
    <t>ELAINE RAFELINA PALMER CABRERA</t>
  </si>
  <si>
    <t>JUAN ESTEBAN PONCIANO SANCHEZ</t>
  </si>
  <si>
    <t>CENTRO DE REGULACION DE URGENCIAS Y EMERGENCIAS  PUERTO PLATA  DAEH</t>
  </si>
  <si>
    <t>KEISSY MERCEDES CASTILLO BONILLA</t>
  </si>
  <si>
    <t>RAMON LEONARDO HERRERA CRUCETA</t>
  </si>
  <si>
    <t>DEPARTAMENTO GESTION RIESGOS., Y PREP. Y RESPUESTA ANTE DESASTRES</t>
  </si>
  <si>
    <t>HECTOR ANDRES VALLEJO</t>
  </si>
  <si>
    <t>LUIS OCTAVIO PEÑA RODRIGUEZ</t>
  </si>
  <si>
    <t>JOSE JOAQUIN VALENZUELA MARTINEZ</t>
  </si>
  <si>
    <t>DARLYN ENCARNACION MATEO</t>
  </si>
  <si>
    <t>DAVIS ANDERSON CORONADO JAQUEZ</t>
  </si>
  <si>
    <t>JULIO JOSE LARA PEÑA</t>
  </si>
  <si>
    <t>HUGO ALBERTO CABRERA ROMERO</t>
  </si>
  <si>
    <t>DARIO ALEXANDER GOMEZ PIÑA</t>
  </si>
  <si>
    <t>ENC. OFIC. LIBRE ACCESO INFORM</t>
  </si>
  <si>
    <t>SORIBEL MENDEZ SANCHEZ</t>
  </si>
  <si>
    <t>ANGHIE BERIOSKA CEDEÑO SOTO</t>
  </si>
  <si>
    <t>ADALGISA DE LA CRUZ HERNANDEZ</t>
  </si>
  <si>
    <t>LUIS JEREMY VALDEZ BENITEZ</t>
  </si>
  <si>
    <t>ENC. DIV. DESEMEÑO Y CAPACIT.</t>
  </si>
  <si>
    <t>COORDINADOR ADMINISTRATIVO</t>
  </si>
  <si>
    <t>ANALISTA DE COMPRAS Y CONTRATACIONES</t>
  </si>
  <si>
    <t>PENELOPE FRANCHESKA ROSADO NUÑEZ</t>
  </si>
  <si>
    <t>LAURA YANET PINALES MANCEBO</t>
  </si>
  <si>
    <t>GEIDY ROSSANNY MATOS MEDINA</t>
  </si>
  <si>
    <t>JOCABEB TORRES REYNOSO</t>
  </si>
  <si>
    <t>LUZ ELVIRA OZUNA LAUTERIO</t>
  </si>
  <si>
    <t>CENTRO DE REGULACION DE URGENCIAS Y EMERGENCIAS MONSENOR NOUEL- DAEH</t>
  </si>
  <si>
    <t>DARIEL GONZALEZ SEPULVEDA</t>
  </si>
  <si>
    <t>NATALIA BEATRIZ MATEO SANTOS</t>
  </si>
  <si>
    <t>CARLOS RAFAEL HENRIQUEZ PEÑA</t>
  </si>
  <si>
    <t>JOSELINA FIGUEREO SANCHEZ</t>
  </si>
  <si>
    <t>NEDALAN YENIFER ORTIZ BENITEZ</t>
  </si>
  <si>
    <t>ELIZABETH MATEO AMANCIO</t>
  </si>
  <si>
    <t>TECNICO</t>
  </si>
  <si>
    <t>EDUARD JESUS MARIA HENRIQUEZ VARGAS</t>
  </si>
  <si>
    <t>ADDERLY ROBERCYS PEREZ MEDRANO</t>
  </si>
  <si>
    <t>HENRY SMIL OGANDO PEREZ</t>
  </si>
  <si>
    <t>JOSE OSCAR MARTE PEREZ</t>
  </si>
  <si>
    <t>MARIANELA VALDEZ</t>
  </si>
  <si>
    <t>ORFELINA SANTANA CESPEDES</t>
  </si>
  <si>
    <t>VIRGINIA MARIA CRUZ FERNANDEZ</t>
  </si>
  <si>
    <t>RAFAEL EL GRANDE DE LA CRUZ DIAZ</t>
  </si>
  <si>
    <t>JUANA MARIA DEL PILAR REYES SANCHEZ</t>
  </si>
  <si>
    <t>ENC. DIVISION RELACIONALES LABORALES</t>
  </si>
  <si>
    <t>WELLIN RAUL ANDUJAR SENCION</t>
  </si>
  <si>
    <t>AGUSTIN JOEL FELIZ LUNA</t>
  </si>
  <si>
    <t>JESUS FRANCISCO BAUTISTA PEREZ</t>
  </si>
  <si>
    <t>MARIA AURELIA SANCHEZ REGALADO</t>
  </si>
  <si>
    <t>WANDA MADALY CALDERON MARTINEZ</t>
  </si>
  <si>
    <t xml:space="preserve">ENCARGADA COMPRAS Y CONTRATACIONES </t>
  </si>
  <si>
    <t xml:space="preserve">ENCARGADO DE SERVICIOS GENERALES </t>
  </si>
  <si>
    <t>ANALISTA DIVISION DE COMPRAS Y CONTRATACIONES</t>
  </si>
  <si>
    <t>DIVISION COMPRAS Y CONTRATACIONES</t>
  </si>
  <si>
    <t>ENC. DIV. DE ORGANIZACION DEL TRAB.Y COMPENSACION</t>
  </si>
  <si>
    <t>NOMBRE</t>
  </si>
  <si>
    <t>ESTATUS</t>
  </si>
  <si>
    <t>GENERO</t>
  </si>
  <si>
    <t>FECHA DESIG.</t>
  </si>
  <si>
    <t>FECHA TERMINO</t>
  </si>
  <si>
    <t>SDO.BRUTO</t>
  </si>
  <si>
    <t>OTROS INGR.</t>
  </si>
  <si>
    <t>TOTAL INGR.</t>
  </si>
  <si>
    <t>OTROS DESC.</t>
  </si>
  <si>
    <t>TOTAL DESC.</t>
  </si>
  <si>
    <t>NETO</t>
  </si>
  <si>
    <t>FUNCION</t>
  </si>
  <si>
    <t>LORENNE CHANTAL DURAN VIOLA</t>
  </si>
  <si>
    <t>ENCARGADO (A) DE ARCHIVO Y CO</t>
  </si>
  <si>
    <t xml:space="preserve">          DIRECCION DE SERVICIOS DE ATENCION A EMERGENCIAS EXTRA HOSPITALARIA (DAEH)</t>
  </si>
  <si>
    <t>VICNER NATALIS OGANDO MENDOZA</t>
  </si>
  <si>
    <t>LENIN ARISMENDY PEREZ CRUZ</t>
  </si>
  <si>
    <t>DANIEL JUNIOR DECENA GUZMAN</t>
  </si>
  <si>
    <t>EVELYN ADERSSY ABREU CASTILLO</t>
  </si>
  <si>
    <t>LUIS MANUEL GUZMAN GARCIA</t>
  </si>
  <si>
    <t>HEIDY CAROLINA MONTES DE OCA</t>
  </si>
  <si>
    <t>MISAEL ENRIQUE MENDEZ MENDEZ</t>
  </si>
  <si>
    <t>GISSEL NATHALIE ALMANZAR CARO</t>
  </si>
  <si>
    <t>GINAIRY PEREZ PEREZ</t>
  </si>
  <si>
    <t>CRISTIAN FERNANDA LIRIANO VALERA</t>
  </si>
  <si>
    <t>PEDRO CRESCENCIO PAYANO SANTANA</t>
  </si>
  <si>
    <t>CATHERINE DIHMES FLORES</t>
  </si>
  <si>
    <t>DULCE KEREN CASTILLO UREÑA</t>
  </si>
  <si>
    <t>NOEMI MATEO ROSARIO</t>
  </si>
  <si>
    <t>ADELYN NAJHOMY MOTA ROSARIO</t>
  </si>
  <si>
    <t>DIVISION ALMACEN Y SUMINISTRO  DAEH</t>
  </si>
  <si>
    <t xml:space="preserve">          NOMINA PERSONAL TEMPORAL MES DE  AGOSTO    2025</t>
  </si>
  <si>
    <t>LUIS AMAURYS TINEO CRUZ</t>
  </si>
  <si>
    <t>MAYELIN ESTEFANIA HERNANDEZ BAEZ</t>
  </si>
  <si>
    <t>CHUNG HOI CHEUNG MARTINEZ</t>
  </si>
  <si>
    <t>ASESOR(A)</t>
  </si>
  <si>
    <t>ENERSULA MARCIANA PEREZ RIVERA</t>
  </si>
  <si>
    <t>ANALISTA DE COMPRAS Y CONTRAT</t>
  </si>
  <si>
    <t>WILLIAM ROBERTO MONTERO ENCARNACION</t>
  </si>
  <si>
    <t>ENERCIDO RAFAEL ENCARNACION SORIANO</t>
  </si>
  <si>
    <t>ALTAGRACIA AMPARO PEÑA SUERO</t>
  </si>
  <si>
    <t>LOHANNA EDILI ESTEVEZ FARRIER</t>
  </si>
  <si>
    <t>MICHELLE LOPEZ RODRIGUEZ</t>
  </si>
  <si>
    <t>RUTH DELANIA MEJIA</t>
  </si>
  <si>
    <t>EDGAR DE JESUS UCETA MEJIA</t>
  </si>
  <si>
    <t>SKEILY PEREYRA GUERRERO</t>
  </si>
  <si>
    <t>SULLMAN CAROLINA OLIVARES LANTIGUA</t>
  </si>
  <si>
    <t>CLAUDETT CARRASCO MARTINEZ</t>
  </si>
  <si>
    <t>CARLOS MANUEL HERNANDEZ SANCHEZ</t>
  </si>
  <si>
    <t>KARLA YAMEL OLIVARES NUÑEZ</t>
  </si>
  <si>
    <t>LUIS ANDRES ROSARIO LUNA</t>
  </si>
  <si>
    <t>ALEXIS MORILLO MORILLO</t>
  </si>
  <si>
    <t>YAHAIRA CASTILLO CORDERO</t>
  </si>
  <si>
    <t>ALINA GUZMAN HUMA</t>
  </si>
  <si>
    <t>ENCARGADO DE RECURSOS HUMANOS</t>
  </si>
  <si>
    <t>SOLANLLY GUILLERMINA CACERES PAULIN</t>
  </si>
  <si>
    <t>NIURVIS HENRIQUEZ GARCIA</t>
  </si>
  <si>
    <t>CAROLINA MONTERO MONTERO</t>
  </si>
  <si>
    <t>ESTARLIN JAVIER CANELO DEL ROSARIO</t>
  </si>
  <si>
    <t>YADILIS GUILLEN BRITO</t>
  </si>
  <si>
    <t>MABEL PEREZ MONERO</t>
  </si>
  <si>
    <t>MARIA ALEJANDRA LAZALA BONILLA</t>
  </si>
  <si>
    <t>EDWARD FRANCISCO CABRERA PELAEZ</t>
  </si>
  <si>
    <t>EMMANUEL ALEJANDRO DE LEON PEREZ</t>
  </si>
  <si>
    <t>ENMANUEL DE LA CRUZ ENCARNACION</t>
  </si>
  <si>
    <t>WILSON ADALBERTO JIMENEZ DIAZ</t>
  </si>
  <si>
    <t>JORDAN MARTE CRUZ</t>
  </si>
  <si>
    <t>01/07/2025</t>
  </si>
  <si>
    <t>ENCARGADO DIV. CALIDAD EN LA GESTION</t>
  </si>
  <si>
    <t>CARMEN DEL ROSARIO VERAS ENCARNACIO</t>
  </si>
  <si>
    <t>DOMITILO DEL CARMEN CALDERON PERALT</t>
  </si>
  <si>
    <t>ROSSMERY ARISLEIDA JIMENEZ BELTRE D</t>
  </si>
  <si>
    <t>BERTHA PATRICIA LAHOZ BANKS DE ADAM</t>
  </si>
  <si>
    <t>XIOMARA DE LOS MILAGROS ENCARNACION</t>
  </si>
  <si>
    <t>LEONARDO NATANAEL MARCANO DE LA ROS</t>
  </si>
  <si>
    <t>JULIA MARGARITA NUÑEZ DE DE LOS SAN</t>
  </si>
  <si>
    <t>LUISANNA MARGARITA MERCEDES DE CONC</t>
  </si>
  <si>
    <t>MARIA DE LOS ANGELES GONZALEZ DUART</t>
  </si>
  <si>
    <t>JHONNELGIA TAVERAS DE AZA DE BALBUE</t>
  </si>
  <si>
    <t>CAROLINA ALEJANDRA CRISOSTOMO FERNA</t>
  </si>
  <si>
    <t>RUTH ESTHER VILLAVICENCIO DE DOMING</t>
  </si>
  <si>
    <t>EDICKSON DE JESUS MARTINEZ RODRIGUE</t>
  </si>
  <si>
    <t>MARIA DE LOURDES PIMENTEL VALENZUEL</t>
  </si>
  <si>
    <t>CHRISTOPHER BERNARDO ORTIZ ENCARNAC</t>
  </si>
  <si>
    <t>GREGORIO ALEXANDER GUTIERREZ RAMIRE</t>
  </si>
  <si>
    <t>ANALISTA DE PROYECTOS</t>
  </si>
  <si>
    <t>ANALISTA DE SISTEMAS INFORMATicos</t>
  </si>
  <si>
    <t>ANALISTA DE PLANIFICACION Y DESARROLLO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</si>
</sst>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dd/mm/yyyy;@"/>
  </numFmts>
  <fonts count="8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4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0" borderId="1" applyNumberFormat="0" applyFill="0" applyAlignment="0" applyProtection="0"/>
    <xf numFmtId="43" fontId="6" fillId="0" borderId="0" applyFont="0" applyFill="0" applyBorder="0" applyAlignment="0" applyProtection="0"/>
  </cellStyleXfs>
  <cellXfs count="28">
    <xf numFmtId="0" fontId="0" fillId="0" borderId="0" xfId="0"/>
    <xf numFmtId="0" fontId="3" fillId="0" borderId="0" xfId="0" applyFont="1"/>
    <xf numFmtId="4" fontId="3" fillId="0" borderId="0" xfId="0" applyNumberFormat="1" applyFont="1"/>
    <xf numFmtId="0" fontId="3" fillId="3" borderId="0" xfId="0" applyFont="1" applyFill="1"/>
    <xf numFmtId="4" fontId="3" fillId="3" borderId="0" xfId="0" applyNumberFormat="1" applyFont="1" applyFill="1"/>
    <xf numFmtId="0" fontId="4" fillId="0" borderId="0" xfId="0" applyFont="1"/>
    <xf numFmtId="0" fontId="5" fillId="0" borderId="0" xfId="0" applyFont="1"/>
    <xf numFmtId="4" fontId="4" fillId="0" borderId="0" xfId="0" applyNumberFormat="1" applyFont="1"/>
    <xf numFmtId="164" fontId="4" fillId="0" borderId="0" xfId="0" applyNumberFormat="1" applyFont="1"/>
    <xf numFmtId="164" fontId="4" fillId="3" borderId="0" xfId="0" applyNumberFormat="1" applyFont="1" applyFill="1"/>
    <xf numFmtId="0" fontId="4" fillId="3" borderId="0" xfId="0" applyFont="1" applyFill="1"/>
    <xf numFmtId="0" fontId="5" fillId="3" borderId="0" xfId="0" applyFont="1" applyFill="1"/>
    <xf numFmtId="4" fontId="0" fillId="0" borderId="0" xfId="0" applyNumberFormat="1"/>
    <xf numFmtId="43" fontId="7" fillId="0" borderId="0" xfId="0" applyNumberFormat="1" applyFont="1" applyAlignment="1" applyProtection="1">
      <alignment horizontal="center"/>
      <protection locked="0"/>
    </xf>
    <xf numFmtId="43" fontId="7" fillId="0" borderId="0" xfId="3" applyFont="1" applyBorder="1" applyAlignment="1" applyProtection="1">
      <alignment horizontal="center"/>
      <protection locked="0"/>
    </xf>
    <xf numFmtId="4" fontId="4" fillId="3" borderId="0" xfId="0" applyNumberFormat="1" applyFont="1" applyFill="1"/>
    <xf numFmtId="0" fontId="5" fillId="3" borderId="0" xfId="0" applyFont="1" applyFill="1" applyAlignment="1">
      <alignment horizontal="center"/>
    </xf>
    <xf numFmtId="4" fontId="5" fillId="3" borderId="0" xfId="0" applyNumberFormat="1" applyFont="1" applyFill="1" applyAlignment="1">
      <alignment horizontal="center"/>
    </xf>
    <xf numFmtId="164" fontId="4" fillId="0" borderId="0" xfId="0" applyNumberFormat="1" applyFont="1" applyAlignment="1">
      <alignment horizontal="right"/>
    </xf>
    <xf numFmtId="4" fontId="5" fillId="3" borderId="2" xfId="0" applyNumberFormat="1" applyFont="1" applyFill="1" applyBorder="1"/>
    <xf numFmtId="4" fontId="5" fillId="3" borderId="0" xfId="0" applyNumberFormat="1" applyFont="1" applyFill="1"/>
    <xf numFmtId="0" fontId="5" fillId="4" borderId="0" xfId="0" applyFont="1" applyFill="1" applyAlignment="1">
      <alignment horizontal="center"/>
    </xf>
    <xf numFmtId="4" fontId="5" fillId="4" borderId="0" xfId="0" applyNumberFormat="1" applyFont="1" applyFill="1" applyAlignment="1">
      <alignment horizontal="center"/>
    </xf>
    <xf numFmtId="0" fontId="0" fillId="3" borderId="0" xfId="0" applyFill="1"/>
    <xf numFmtId="4" fontId="5" fillId="3" borderId="2" xfId="0" applyNumberFormat="1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4" fontId="5" fillId="0" borderId="0" xfId="0" applyNumberFormat="1" applyFont="1" applyAlignment="1">
      <alignment horizontal="center"/>
    </xf>
    <xf numFmtId="4" fontId="0" fillId="3" borderId="0" xfId="0" applyNumberFormat="1" applyFill="1"/>
  </cellXfs>
  <cellStyles count="4">
    <cellStyle name="Millares" xfId="3" builtinId="3"/>
    <cellStyle name="Neutral" xfId="1" builtinId="28" customBuiltin="1"/>
    <cellStyle name="Normal" xfId="0" builtinId="0"/>
    <cellStyle name="Total" xfId="2" builtinId="25" customBuiltin="1"/>
  </cellStyles>
  <dxfs count="42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1465092</xdr:colOff>
      <xdr:row>3</xdr:row>
      <xdr:rowOff>148858</xdr:rowOff>
    </xdr:to>
    <xdr:pic>
      <xdr:nvPicPr>
        <xdr:cNvPr id="1204" name="Imagen 1">
          <a:extLst>
            <a:ext uri="{FF2B5EF4-FFF2-40B4-BE49-F238E27FC236}">
              <a16:creationId xmlns:a16="http://schemas.microsoft.com/office/drawing/2014/main" id="{61B8334E-4617-D768-BAB0-FDF448622D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64" r="8411"/>
        <a:stretch>
          <a:fillRect/>
        </a:stretch>
      </xdr:blipFill>
      <xdr:spPr bwMode="auto">
        <a:xfrm>
          <a:off x="0" y="0"/>
          <a:ext cx="1465092" cy="6060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F8B012-920C-4806-835B-BFD9626D4DDE}">
  <sheetPr>
    <tabColor rgb="FFFF0000"/>
  </sheetPr>
  <dimension ref="A1:AP523"/>
  <sheetViews>
    <sheetView tabSelected="1" topLeftCell="A412" zoomScale="125" zoomScaleNormal="125" workbookViewId="0">
      <selection activeCell="G489" sqref="G489"/>
    </sheetView>
  </sheetViews>
  <sheetFormatPr baseColWidth="10" defaultColWidth="9.140625" defaultRowHeight="12" x14ac:dyDescent="0.2"/>
  <cols>
    <col min="1" max="1" width="27.85546875" style="5" customWidth="1"/>
    <col min="2" max="2" width="34.28515625" style="5" customWidth="1"/>
    <col min="3" max="3" width="12.42578125" style="5" customWidth="1"/>
    <col min="4" max="4" width="11.42578125" style="5" customWidth="1"/>
    <col min="5" max="5" width="10" style="5" customWidth="1"/>
    <col min="6" max="6" width="12.140625" style="5" customWidth="1"/>
    <col min="7" max="7" width="16.5703125" style="5" customWidth="1"/>
    <col min="8" max="8" width="11.5703125" style="7" customWidth="1"/>
    <col min="9" max="9" width="14.7109375" style="5" customWidth="1"/>
    <col min="10" max="13" width="11.5703125" style="7" customWidth="1"/>
    <col min="14" max="14" width="15.42578125" style="5" customWidth="1"/>
    <col min="15" max="15" width="12.28515625" style="5" customWidth="1"/>
    <col min="16" max="16" width="23.42578125" style="1" bestFit="1" customWidth="1"/>
    <col min="17" max="17" width="10" style="1" bestFit="1" customWidth="1"/>
    <col min="18" max="18" width="17.5703125" style="2" customWidth="1"/>
    <col min="19" max="19" width="11.85546875" style="2" bestFit="1" customWidth="1"/>
    <col min="20" max="20" width="13.85546875" style="7" customWidth="1"/>
    <col min="21" max="21" width="21.140625" style="7" customWidth="1"/>
    <col min="22" max="32" width="31.5703125" style="1" customWidth="1"/>
    <col min="33" max="33" width="16.7109375" style="1" customWidth="1"/>
    <col min="34" max="34" width="11.85546875" style="1" customWidth="1"/>
    <col min="35" max="35" width="12" style="1" customWidth="1"/>
    <col min="36" max="36" width="11.28515625" style="1" customWidth="1"/>
    <col min="37" max="37" width="9.28515625" style="1" bestFit="1" customWidth="1"/>
    <col min="38" max="38" width="11.140625" style="1" customWidth="1"/>
    <col min="39" max="39" width="9.28515625" style="1" bestFit="1" customWidth="1"/>
    <col min="40" max="40" width="9.85546875" style="1" bestFit="1" customWidth="1"/>
    <col min="41" max="41" width="11" style="1" customWidth="1"/>
    <col min="42" max="42" width="12.7109375" style="1" customWidth="1"/>
    <col min="43" max="16384" width="9.140625" style="1"/>
  </cols>
  <sheetData>
    <row r="1" spans="1:42" x14ac:dyDescent="0.2">
      <c r="H1" s="5"/>
      <c r="J1" s="5"/>
      <c r="K1" s="5"/>
      <c r="L1" s="5"/>
      <c r="M1" s="5"/>
      <c r="P1" s="5"/>
    </row>
    <row r="2" spans="1:42" x14ac:dyDescent="0.2">
      <c r="B2" s="6" t="s">
        <v>336</v>
      </c>
      <c r="H2" s="5"/>
      <c r="J2" s="5"/>
      <c r="K2" s="5"/>
      <c r="L2" s="5"/>
      <c r="M2" s="5"/>
      <c r="P2" s="5"/>
    </row>
    <row r="3" spans="1:42" x14ac:dyDescent="0.2">
      <c r="B3" s="6" t="s">
        <v>353</v>
      </c>
      <c r="H3" s="5"/>
      <c r="J3" s="5"/>
      <c r="K3" s="5"/>
      <c r="L3" s="5"/>
      <c r="M3" s="5"/>
      <c r="P3" s="5"/>
    </row>
    <row r="4" spans="1:42" x14ac:dyDescent="0.2">
      <c r="H4" s="5"/>
      <c r="J4" s="5"/>
      <c r="K4" s="5"/>
      <c r="L4" s="5"/>
      <c r="M4" s="5"/>
      <c r="P4" s="5"/>
    </row>
    <row r="5" spans="1:42" ht="12" customHeight="1" x14ac:dyDescent="0.2">
      <c r="H5" s="5"/>
      <c r="J5" s="5"/>
      <c r="K5" s="5"/>
      <c r="L5" s="5"/>
      <c r="M5" s="5"/>
      <c r="P5" s="5"/>
    </row>
    <row r="6" spans="1:42" ht="12" customHeight="1" x14ac:dyDescent="0.2">
      <c r="A6" s="11" t="s">
        <v>3</v>
      </c>
      <c r="E6" s="8"/>
      <c r="F6" s="8"/>
      <c r="G6" s="15"/>
      <c r="H6" s="15"/>
      <c r="I6" s="15"/>
      <c r="J6" s="15"/>
      <c r="K6" s="15"/>
      <c r="L6" s="15"/>
      <c r="M6" s="15"/>
      <c r="N6" s="15"/>
      <c r="O6" s="15"/>
      <c r="P6" s="5"/>
    </row>
    <row r="7" spans="1:42" ht="12" customHeight="1" x14ac:dyDescent="0.2">
      <c r="A7" s="21" t="s">
        <v>322</v>
      </c>
      <c r="B7" s="21" t="s">
        <v>333</v>
      </c>
      <c r="C7" s="21" t="s">
        <v>323</v>
      </c>
      <c r="D7" s="21" t="s">
        <v>324</v>
      </c>
      <c r="E7" s="21" t="s">
        <v>325</v>
      </c>
      <c r="F7" s="21" t="s">
        <v>326</v>
      </c>
      <c r="G7" s="22" t="s">
        <v>327</v>
      </c>
      <c r="H7" s="22" t="s">
        <v>328</v>
      </c>
      <c r="I7" s="22" t="s">
        <v>329</v>
      </c>
      <c r="J7" s="22" t="s">
        <v>0</v>
      </c>
      <c r="K7" s="22" t="s">
        <v>1</v>
      </c>
      <c r="L7" s="22" t="s">
        <v>2</v>
      </c>
      <c r="M7" s="22" t="s">
        <v>330</v>
      </c>
      <c r="N7" s="22" t="s">
        <v>331</v>
      </c>
      <c r="O7" s="22" t="s">
        <v>332</v>
      </c>
      <c r="P7" s="5"/>
      <c r="R7" s="1"/>
      <c r="S7" s="1"/>
      <c r="T7" s="1"/>
      <c r="U7" s="1"/>
    </row>
    <row r="8" spans="1:42" s="5" customFormat="1" ht="12" customHeight="1" x14ac:dyDescent="0.25">
      <c r="A8" s="5" t="s">
        <v>152</v>
      </c>
      <c r="B8" s="5" t="s">
        <v>357</v>
      </c>
      <c r="C8" s="5" t="s">
        <v>264</v>
      </c>
      <c r="D8" s="5" t="s">
        <v>262</v>
      </c>
      <c r="E8" s="8">
        <v>45870</v>
      </c>
      <c r="F8" s="8">
        <v>46054</v>
      </c>
      <c r="G8" s="15">
        <v>150000</v>
      </c>
      <c r="H8" s="15">
        <v>0</v>
      </c>
      <c r="I8" s="15">
        <v>150000</v>
      </c>
      <c r="J8" s="15">
        <v>4305</v>
      </c>
      <c r="K8" s="15">
        <v>23866.62</v>
      </c>
      <c r="L8" s="15">
        <v>4560</v>
      </c>
      <c r="M8" s="15">
        <v>25</v>
      </c>
      <c r="N8" s="15">
        <f>+J8+K8+M8+L8</f>
        <v>32756.62</v>
      </c>
      <c r="O8" s="15">
        <f>+I8-N8</f>
        <v>117243.38</v>
      </c>
      <c r="R8" s="12"/>
      <c r="S8" s="12"/>
      <c r="T8" s="12"/>
      <c r="U8" s="12"/>
      <c r="V8"/>
      <c r="W8"/>
      <c r="X8"/>
      <c r="Y8"/>
      <c r="Z8"/>
      <c r="AA8"/>
      <c r="AB8"/>
      <c r="AC8"/>
      <c r="AD8"/>
      <c r="AE8"/>
      <c r="AF8"/>
      <c r="AG8"/>
      <c r="AH8"/>
      <c r="AI8" s="12"/>
      <c r="AJ8" s="12"/>
      <c r="AK8" s="12"/>
      <c r="AL8" s="12"/>
      <c r="AM8" s="12"/>
      <c r="AN8" s="12"/>
      <c r="AO8" s="12"/>
      <c r="AP8" s="1"/>
    </row>
    <row r="9" spans="1:42" ht="12" customHeight="1" x14ac:dyDescent="0.25">
      <c r="A9" s="5" t="s">
        <v>297</v>
      </c>
      <c r="B9" s="5" t="s">
        <v>180</v>
      </c>
      <c r="C9" s="5" t="s">
        <v>264</v>
      </c>
      <c r="D9" s="5" t="s">
        <v>263</v>
      </c>
      <c r="E9" s="8">
        <v>45870</v>
      </c>
      <c r="F9" s="8">
        <v>46054</v>
      </c>
      <c r="G9" s="15">
        <v>150000</v>
      </c>
      <c r="H9" s="15"/>
      <c r="I9" s="15">
        <f>+G9+H9</f>
        <v>150000</v>
      </c>
      <c r="J9" s="15">
        <v>4305</v>
      </c>
      <c r="K9" s="15">
        <v>23866.62</v>
      </c>
      <c r="L9" s="15">
        <v>4560</v>
      </c>
      <c r="M9" s="15">
        <v>25</v>
      </c>
      <c r="N9" s="15">
        <f t="shared" ref="N9:N18" si="0">+J9+K9+M9+L9</f>
        <v>32756.62</v>
      </c>
      <c r="O9" s="15">
        <f t="shared" ref="O9:O18" si="1">+I9-N9</f>
        <v>117243.38</v>
      </c>
      <c r="P9" s="5"/>
      <c r="Q9" s="5"/>
      <c r="R9" s="12"/>
      <c r="S9" s="12"/>
      <c r="T9" s="12"/>
      <c r="U9" s="12"/>
      <c r="V9"/>
      <c r="W9"/>
      <c r="X9"/>
      <c r="Y9"/>
      <c r="Z9"/>
      <c r="AA9"/>
      <c r="AB9"/>
      <c r="AC9"/>
      <c r="AD9"/>
      <c r="AE9"/>
      <c r="AF9"/>
      <c r="AG9"/>
      <c r="AH9"/>
      <c r="AI9" s="12"/>
      <c r="AJ9" s="12"/>
      <c r="AK9" s="12"/>
      <c r="AL9" s="12"/>
      <c r="AM9"/>
      <c r="AN9" s="12"/>
      <c r="AO9" s="12"/>
    </row>
    <row r="10" spans="1:42" ht="12" customHeight="1" x14ac:dyDescent="0.25">
      <c r="A10" s="5" t="s">
        <v>4</v>
      </c>
      <c r="B10" s="5" t="s">
        <v>390</v>
      </c>
      <c r="C10" s="5" t="s">
        <v>264</v>
      </c>
      <c r="D10" s="5" t="s">
        <v>263</v>
      </c>
      <c r="E10" s="8">
        <v>45748</v>
      </c>
      <c r="F10" s="8">
        <v>45931</v>
      </c>
      <c r="G10" s="15">
        <v>128000</v>
      </c>
      <c r="H10" s="15">
        <v>0</v>
      </c>
      <c r="I10" s="15">
        <f t="shared" ref="I10:I18" si="2">+G10+H10</f>
        <v>128000</v>
      </c>
      <c r="J10" s="15">
        <v>3673.6</v>
      </c>
      <c r="K10" s="15">
        <v>18262.8</v>
      </c>
      <c r="L10" s="15">
        <v>3891.2</v>
      </c>
      <c r="M10" s="15">
        <v>1740.46</v>
      </c>
      <c r="N10" s="15">
        <f t="shared" si="0"/>
        <v>27568.059999999998</v>
      </c>
      <c r="O10" s="15">
        <f t="shared" si="1"/>
        <v>100431.94</v>
      </c>
      <c r="P10" s="5"/>
      <c r="Q10" s="5"/>
      <c r="R10" s="12"/>
      <c r="S10" s="12"/>
      <c r="T10" s="12"/>
      <c r="U10" s="12"/>
      <c r="V10"/>
      <c r="W10"/>
      <c r="X10"/>
      <c r="Y10"/>
      <c r="Z10"/>
      <c r="AA10"/>
      <c r="AB10"/>
      <c r="AC10"/>
      <c r="AD10"/>
      <c r="AE10"/>
      <c r="AF10"/>
      <c r="AG10"/>
      <c r="AH10"/>
      <c r="AI10" s="12"/>
      <c r="AJ10" s="12"/>
      <c r="AK10" s="12"/>
      <c r="AL10" s="12"/>
      <c r="AM10"/>
      <c r="AN10" s="12"/>
      <c r="AO10" s="12"/>
      <c r="AP10" s="5"/>
    </row>
    <row r="11" spans="1:42" ht="12" customHeight="1" x14ac:dyDescent="0.25">
      <c r="A11" s="5" t="s">
        <v>235</v>
      </c>
      <c r="B11" s="5" t="s">
        <v>236</v>
      </c>
      <c r="C11" s="5" t="s">
        <v>264</v>
      </c>
      <c r="D11" s="5" t="s">
        <v>262</v>
      </c>
      <c r="E11" s="8">
        <v>45870</v>
      </c>
      <c r="F11" s="8">
        <v>46054</v>
      </c>
      <c r="G11" s="15">
        <v>105000</v>
      </c>
      <c r="H11" s="15">
        <v>0</v>
      </c>
      <c r="I11" s="15">
        <f>+G11+H11</f>
        <v>105000</v>
      </c>
      <c r="J11" s="15">
        <v>3013.5</v>
      </c>
      <c r="K11" s="15">
        <v>13281.49</v>
      </c>
      <c r="L11" s="15">
        <v>3192</v>
      </c>
      <c r="M11" s="15">
        <v>3624.02</v>
      </c>
      <c r="N11" s="15">
        <f>+J11+K11+L11+M11</f>
        <v>23111.01</v>
      </c>
      <c r="O11" s="15">
        <f>+I11-N11</f>
        <v>81888.990000000005</v>
      </c>
      <c r="P11" s="5"/>
      <c r="Q11" s="5"/>
      <c r="R11" s="12"/>
      <c r="S11" s="12"/>
      <c r="T11" s="12"/>
      <c r="U11" s="12"/>
      <c r="V11"/>
      <c r="W11"/>
      <c r="X11"/>
      <c r="Y11"/>
      <c r="Z11"/>
      <c r="AA11"/>
      <c r="AB11"/>
      <c r="AC11"/>
      <c r="AD11"/>
      <c r="AE11"/>
      <c r="AF11"/>
      <c r="AG11"/>
      <c r="AH11"/>
      <c r="AI11" s="12"/>
      <c r="AJ11" s="12"/>
      <c r="AK11" s="12"/>
      <c r="AL11" s="12"/>
      <c r="AM11"/>
      <c r="AN11" s="12"/>
      <c r="AO11" s="12"/>
    </row>
    <row r="12" spans="1:42" ht="12" customHeight="1" x14ac:dyDescent="0.25">
      <c r="A12" s="5" t="s">
        <v>296</v>
      </c>
      <c r="B12" s="5" t="s">
        <v>13</v>
      </c>
      <c r="C12" s="5" t="s">
        <v>264</v>
      </c>
      <c r="D12" s="5" t="s">
        <v>262</v>
      </c>
      <c r="E12" s="8">
        <v>45870</v>
      </c>
      <c r="F12" s="8">
        <v>46054</v>
      </c>
      <c r="G12" s="15">
        <v>76000</v>
      </c>
      <c r="H12" s="15"/>
      <c r="I12" s="15">
        <f t="shared" si="2"/>
        <v>76000</v>
      </c>
      <c r="J12" s="15">
        <v>2181.1999999999998</v>
      </c>
      <c r="K12" s="15">
        <v>6497.56</v>
      </c>
      <c r="L12" s="15">
        <v>2310.4</v>
      </c>
      <c r="M12" s="15">
        <v>25</v>
      </c>
      <c r="N12" s="15">
        <f t="shared" si="0"/>
        <v>11014.16</v>
      </c>
      <c r="O12" s="15">
        <f t="shared" si="1"/>
        <v>64985.84</v>
      </c>
      <c r="P12" s="5"/>
      <c r="Q12" s="5"/>
      <c r="R12" s="12"/>
      <c r="S12" s="12"/>
      <c r="T12" s="12"/>
      <c r="U12" s="12"/>
      <c r="V12"/>
      <c r="W12"/>
      <c r="X12"/>
      <c r="Y12"/>
      <c r="Z12"/>
      <c r="AA12"/>
      <c r="AB12"/>
      <c r="AC12"/>
      <c r="AD12"/>
      <c r="AE12"/>
      <c r="AF12"/>
      <c r="AG12"/>
      <c r="AH12"/>
      <c r="AI12" s="12"/>
      <c r="AJ12" s="12"/>
      <c r="AK12" s="12"/>
      <c r="AL12" s="12"/>
      <c r="AM12"/>
      <c r="AN12" s="12"/>
      <c r="AO12" s="12"/>
    </row>
    <row r="13" spans="1:42" s="23" customFormat="1" ht="15" x14ac:dyDescent="0.25">
      <c r="A13" s="5" t="s">
        <v>344</v>
      </c>
      <c r="B13" s="5" t="s">
        <v>288</v>
      </c>
      <c r="C13" s="5" t="s">
        <v>264</v>
      </c>
      <c r="D13" s="5" t="s">
        <v>262</v>
      </c>
      <c r="E13" s="8">
        <v>45839</v>
      </c>
      <c r="F13" s="8">
        <v>46023</v>
      </c>
      <c r="G13" s="15">
        <v>76000</v>
      </c>
      <c r="I13" s="15">
        <f t="shared" si="2"/>
        <v>76000</v>
      </c>
      <c r="J13" s="15">
        <v>2181.1999999999998</v>
      </c>
      <c r="K13" s="15">
        <v>6497.56</v>
      </c>
      <c r="L13" s="15">
        <v>2310.4</v>
      </c>
      <c r="M13" s="15">
        <v>25</v>
      </c>
      <c r="N13" s="15">
        <f t="shared" si="0"/>
        <v>11014.16</v>
      </c>
      <c r="O13" s="15">
        <f t="shared" si="1"/>
        <v>64985.84</v>
      </c>
      <c r="P13" s="5"/>
      <c r="Q13" s="5"/>
      <c r="R13" s="12"/>
      <c r="S13" s="12"/>
      <c r="T13" s="12"/>
      <c r="U13" s="12"/>
      <c r="V13"/>
      <c r="W13"/>
      <c r="X13"/>
      <c r="Y13"/>
      <c r="Z13"/>
      <c r="AA13"/>
      <c r="AB13"/>
      <c r="AC13"/>
      <c r="AD13"/>
      <c r="AE13"/>
      <c r="AF13"/>
      <c r="AG13"/>
      <c r="AH13"/>
      <c r="AI13" s="12"/>
      <c r="AJ13" s="12"/>
      <c r="AK13" s="12"/>
      <c r="AL13" s="12"/>
      <c r="AM13"/>
      <c r="AN13" s="12"/>
      <c r="AO13" s="12"/>
      <c r="AP13" s="1"/>
    </row>
    <row r="14" spans="1:42" ht="12" customHeight="1" x14ac:dyDescent="0.25">
      <c r="A14" s="5" t="s">
        <v>7</v>
      </c>
      <c r="B14" s="5" t="s">
        <v>8</v>
      </c>
      <c r="C14" s="5" t="s">
        <v>264</v>
      </c>
      <c r="D14" s="5" t="s">
        <v>263</v>
      </c>
      <c r="E14" s="8">
        <v>45717</v>
      </c>
      <c r="F14" s="8">
        <v>45901</v>
      </c>
      <c r="G14" s="15">
        <v>50000</v>
      </c>
      <c r="H14" s="15">
        <v>0</v>
      </c>
      <c r="I14" s="15">
        <f t="shared" si="2"/>
        <v>50000</v>
      </c>
      <c r="J14" s="15">
        <v>1435</v>
      </c>
      <c r="K14" s="15">
        <v>1854</v>
      </c>
      <c r="L14" s="15">
        <v>1520</v>
      </c>
      <c r="M14" s="15">
        <v>25</v>
      </c>
      <c r="N14" s="15">
        <f t="shared" si="0"/>
        <v>4834</v>
      </c>
      <c r="O14" s="15">
        <f t="shared" si="1"/>
        <v>45166</v>
      </c>
      <c r="P14" s="5"/>
      <c r="Q14" s="5"/>
      <c r="R14" s="12"/>
      <c r="S14" s="12"/>
      <c r="T14" s="12"/>
      <c r="U14" s="12"/>
      <c r="V14"/>
      <c r="W14"/>
      <c r="X14"/>
      <c r="Y14"/>
      <c r="Z14"/>
      <c r="AA14"/>
      <c r="AB14"/>
      <c r="AC14"/>
      <c r="AD14"/>
      <c r="AE14"/>
      <c r="AF14"/>
      <c r="AG14"/>
      <c r="AH14"/>
      <c r="AI14" s="12"/>
      <c r="AJ14" s="12"/>
      <c r="AK14" s="12"/>
      <c r="AL14" s="12"/>
      <c r="AM14"/>
      <c r="AN14" s="12"/>
      <c r="AO14" s="12"/>
    </row>
    <row r="15" spans="1:42" s="23" customFormat="1" ht="15" x14ac:dyDescent="0.25">
      <c r="A15" s="5" t="s">
        <v>348</v>
      </c>
      <c r="B15" s="5" t="s">
        <v>16</v>
      </c>
      <c r="C15" s="5" t="s">
        <v>264</v>
      </c>
      <c r="D15" s="5" t="s">
        <v>262</v>
      </c>
      <c r="E15" s="8">
        <v>45839</v>
      </c>
      <c r="F15" s="8">
        <v>46023</v>
      </c>
      <c r="G15" s="15">
        <v>45000</v>
      </c>
      <c r="I15" s="15">
        <f t="shared" si="2"/>
        <v>45000</v>
      </c>
      <c r="J15" s="15">
        <v>1291.5</v>
      </c>
      <c r="K15" s="15">
        <v>1148.33</v>
      </c>
      <c r="L15" s="15">
        <v>1368</v>
      </c>
      <c r="M15" s="15">
        <v>25</v>
      </c>
      <c r="N15" s="15">
        <f t="shared" si="0"/>
        <v>3832.83</v>
      </c>
      <c r="O15" s="15">
        <f t="shared" si="1"/>
        <v>41167.17</v>
      </c>
      <c r="P15" s="5"/>
      <c r="Q15" s="5"/>
      <c r="R15" s="12"/>
      <c r="S15" s="12"/>
      <c r="T15" s="12"/>
      <c r="U15" s="12"/>
      <c r="V15"/>
      <c r="W15"/>
      <c r="X15"/>
      <c r="Y15"/>
      <c r="Z15"/>
      <c r="AA15"/>
      <c r="AB15"/>
      <c r="AC15"/>
      <c r="AD15"/>
      <c r="AE15"/>
      <c r="AF15"/>
      <c r="AG15"/>
      <c r="AH15"/>
      <c r="AI15" s="12"/>
      <c r="AJ15" s="12"/>
      <c r="AK15" s="12"/>
      <c r="AL15" s="12"/>
      <c r="AM15"/>
      <c r="AN15" s="12"/>
      <c r="AO15" s="12"/>
    </row>
    <row r="16" spans="1:42" ht="12" customHeight="1" x14ac:dyDescent="0.25">
      <c r="A16" s="5" t="s">
        <v>313</v>
      </c>
      <c r="B16" s="5" t="s">
        <v>301</v>
      </c>
      <c r="C16" s="5" t="s">
        <v>264</v>
      </c>
      <c r="D16" s="1" t="s">
        <v>263</v>
      </c>
      <c r="E16" s="8">
        <v>45748</v>
      </c>
      <c r="F16" s="8">
        <v>45931</v>
      </c>
      <c r="G16" s="15">
        <v>55000</v>
      </c>
      <c r="H16" s="4">
        <v>0</v>
      </c>
      <c r="I16" s="15">
        <f t="shared" si="2"/>
        <v>55000</v>
      </c>
      <c r="J16" s="15">
        <v>1578.5</v>
      </c>
      <c r="K16" s="15">
        <v>2559.6799999999998</v>
      </c>
      <c r="L16" s="15">
        <v>1672</v>
      </c>
      <c r="M16" s="15">
        <v>25</v>
      </c>
      <c r="N16" s="15">
        <f t="shared" si="0"/>
        <v>5835.18</v>
      </c>
      <c r="O16" s="15">
        <f t="shared" si="1"/>
        <v>49164.82</v>
      </c>
      <c r="P16" s="5"/>
      <c r="Q16" s="5"/>
      <c r="R16" s="12"/>
      <c r="S16" s="12"/>
      <c r="T16" s="12"/>
      <c r="U16" s="12"/>
      <c r="V16"/>
      <c r="W16"/>
      <c r="X16"/>
      <c r="Y16"/>
      <c r="Z16"/>
      <c r="AA16"/>
      <c r="AB16"/>
      <c r="AC16"/>
      <c r="AD16"/>
      <c r="AE16"/>
      <c r="AF16"/>
      <c r="AG16"/>
      <c r="AH16"/>
      <c r="AI16" s="12"/>
      <c r="AJ16" s="12"/>
      <c r="AK16" s="12"/>
      <c r="AL16" s="12"/>
      <c r="AM16"/>
      <c r="AN16" s="12"/>
      <c r="AO16" s="12"/>
    </row>
    <row r="17" spans="1:42" ht="12" customHeight="1" x14ac:dyDescent="0.25">
      <c r="A17" s="5" t="s">
        <v>302</v>
      </c>
      <c r="B17" s="5" t="s">
        <v>301</v>
      </c>
      <c r="C17" s="5" t="s">
        <v>264</v>
      </c>
      <c r="D17" s="5" t="s">
        <v>263</v>
      </c>
      <c r="E17" s="8">
        <v>45717</v>
      </c>
      <c r="F17" s="8">
        <v>45901</v>
      </c>
      <c r="G17" s="15">
        <v>55000</v>
      </c>
      <c r="H17" s="15"/>
      <c r="I17" s="15">
        <f t="shared" si="2"/>
        <v>55000</v>
      </c>
      <c r="J17" s="15">
        <v>1578.5</v>
      </c>
      <c r="K17" s="15">
        <v>2559.6799999999998</v>
      </c>
      <c r="L17" s="15">
        <v>1672</v>
      </c>
      <c r="M17" s="15">
        <v>25</v>
      </c>
      <c r="N17" s="15">
        <f t="shared" si="0"/>
        <v>5835.18</v>
      </c>
      <c r="O17" s="15">
        <f t="shared" si="1"/>
        <v>49164.82</v>
      </c>
      <c r="P17" s="5"/>
      <c r="Q17" s="5"/>
      <c r="R17" s="12"/>
      <c r="S17" s="12"/>
      <c r="T17" s="12"/>
      <c r="U17" s="12"/>
      <c r="V17"/>
      <c r="W17"/>
      <c r="X17"/>
      <c r="Y17"/>
      <c r="Z17"/>
      <c r="AA17"/>
      <c r="AB17"/>
      <c r="AC17"/>
      <c r="AD17"/>
      <c r="AE17"/>
      <c r="AF17"/>
      <c r="AG17"/>
      <c r="AH17"/>
      <c r="AI17" s="12"/>
      <c r="AJ17" s="12"/>
      <c r="AK17" s="12"/>
      <c r="AL17" s="12"/>
      <c r="AM17"/>
      <c r="AN17" s="12"/>
      <c r="AO17" s="12"/>
      <c r="AP17" s="23"/>
    </row>
    <row r="18" spans="1:42" ht="12" customHeight="1" x14ac:dyDescent="0.25">
      <c r="A18" s="5" t="s">
        <v>300</v>
      </c>
      <c r="B18" s="5" t="s">
        <v>301</v>
      </c>
      <c r="C18" s="5" t="s">
        <v>264</v>
      </c>
      <c r="D18" s="5" t="s">
        <v>262</v>
      </c>
      <c r="E18" s="8">
        <v>45717</v>
      </c>
      <c r="F18" s="8">
        <v>45901</v>
      </c>
      <c r="G18" s="15">
        <v>55000</v>
      </c>
      <c r="H18" s="15">
        <v>0</v>
      </c>
      <c r="I18" s="15">
        <f t="shared" si="2"/>
        <v>55000</v>
      </c>
      <c r="J18" s="15">
        <v>1578.5</v>
      </c>
      <c r="K18" s="15">
        <v>2559.6799999999998</v>
      </c>
      <c r="L18" s="15">
        <v>1672</v>
      </c>
      <c r="M18" s="15">
        <v>25</v>
      </c>
      <c r="N18" s="15">
        <f t="shared" si="0"/>
        <v>5835.18</v>
      </c>
      <c r="O18" s="15">
        <f t="shared" si="1"/>
        <v>49164.82</v>
      </c>
      <c r="P18" s="5"/>
      <c r="Q18" s="5"/>
      <c r="R18" s="12"/>
      <c r="S18" s="12"/>
      <c r="T18" s="12"/>
      <c r="U18" s="12"/>
      <c r="V18"/>
      <c r="W18"/>
      <c r="X18"/>
      <c r="Y18"/>
      <c r="Z18"/>
      <c r="AA18"/>
      <c r="AB18"/>
      <c r="AC18"/>
      <c r="AD18"/>
      <c r="AE18"/>
      <c r="AF18"/>
      <c r="AG18"/>
      <c r="AH18"/>
      <c r="AI18" s="12"/>
      <c r="AJ18" s="12"/>
      <c r="AK18" s="12"/>
      <c r="AL18" s="12"/>
      <c r="AM18"/>
      <c r="AN18" s="12"/>
      <c r="AO18" s="12"/>
    </row>
    <row r="19" spans="1:42" ht="12" customHeight="1" thickBot="1" x14ac:dyDescent="0.3">
      <c r="D19" s="24">
        <v>11</v>
      </c>
      <c r="E19" s="19"/>
      <c r="F19" s="19"/>
      <c r="G19" s="19">
        <f>SUM(G8:G18)</f>
        <v>945000</v>
      </c>
      <c r="H19" s="19">
        <f t="shared" ref="H19:O19" si="3">SUM(H8:H18)</f>
        <v>0</v>
      </c>
      <c r="I19" s="19">
        <f t="shared" si="3"/>
        <v>945000</v>
      </c>
      <c r="J19" s="19">
        <f t="shared" si="3"/>
        <v>27121.5</v>
      </c>
      <c r="K19" s="19">
        <f t="shared" si="3"/>
        <v>102954.01999999997</v>
      </c>
      <c r="L19" s="19">
        <f t="shared" si="3"/>
        <v>28728.000000000004</v>
      </c>
      <c r="M19" s="19">
        <f t="shared" si="3"/>
        <v>5589.48</v>
      </c>
      <c r="N19" s="19">
        <f t="shared" si="3"/>
        <v>164392.99999999994</v>
      </c>
      <c r="O19" s="19">
        <f t="shared" si="3"/>
        <v>780606.99999999988</v>
      </c>
      <c r="P19" s="5"/>
      <c r="Q19" s="5"/>
      <c r="R19" s="12"/>
      <c r="S19" s="12"/>
      <c r="T19" s="12"/>
      <c r="U19" s="12"/>
      <c r="V19"/>
      <c r="W19"/>
      <c r="X19"/>
      <c r="Y19"/>
      <c r="Z19"/>
      <c r="AA19"/>
      <c r="AB19"/>
      <c r="AC19"/>
      <c r="AD19"/>
      <c r="AE19"/>
      <c r="AF19"/>
      <c r="AG19"/>
      <c r="AH19"/>
      <c r="AI19" s="12"/>
      <c r="AJ19" s="12"/>
      <c r="AK19" s="12"/>
      <c r="AL19" s="12"/>
      <c r="AM19"/>
      <c r="AN19" s="12"/>
      <c r="AO19" s="12"/>
    </row>
    <row r="20" spans="1:42" ht="12" customHeight="1" x14ac:dyDescent="0.25">
      <c r="G20" s="7"/>
      <c r="H20" s="5"/>
      <c r="J20" s="5"/>
      <c r="K20" s="5"/>
      <c r="L20" s="5"/>
      <c r="M20" s="5"/>
      <c r="P20" s="5"/>
      <c r="Q20" s="5"/>
      <c r="R20" s="12"/>
      <c r="S20" s="12"/>
      <c r="T20" s="12"/>
      <c r="U20" s="12"/>
      <c r="V20"/>
      <c r="W20"/>
      <c r="X20"/>
      <c r="Y20"/>
      <c r="Z20"/>
      <c r="AA20"/>
      <c r="AB20"/>
      <c r="AC20"/>
      <c r="AD20"/>
      <c r="AE20"/>
      <c r="AF20"/>
      <c r="AG20"/>
      <c r="AH20"/>
      <c r="AI20" s="12"/>
      <c r="AJ20" s="12"/>
      <c r="AK20" s="12"/>
      <c r="AL20" s="12"/>
      <c r="AM20"/>
      <c r="AN20" s="12"/>
      <c r="AO20" s="12"/>
    </row>
    <row r="21" spans="1:42" ht="12" customHeight="1" x14ac:dyDescent="0.25">
      <c r="H21" s="5"/>
      <c r="J21" s="5"/>
      <c r="K21" s="5"/>
      <c r="L21" s="5"/>
      <c r="M21" s="5"/>
      <c r="P21" s="5"/>
      <c r="Q21" s="5"/>
      <c r="R21" s="12"/>
      <c r="S21" s="12"/>
      <c r="T21" s="12"/>
      <c r="U21" s="12"/>
      <c r="V21"/>
      <c r="W21"/>
      <c r="X21"/>
      <c r="Y21"/>
      <c r="Z21"/>
      <c r="AA21"/>
      <c r="AB21"/>
      <c r="AC21"/>
      <c r="AD21"/>
      <c r="AE21"/>
      <c r="AF21"/>
      <c r="AG21"/>
      <c r="AH21"/>
      <c r="AI21" s="12"/>
      <c r="AJ21" s="12"/>
      <c r="AK21" s="12"/>
      <c r="AL21" s="12"/>
      <c r="AM21"/>
      <c r="AN21" s="12"/>
      <c r="AO21" s="12"/>
    </row>
    <row r="22" spans="1:42" ht="12" customHeight="1" x14ac:dyDescent="0.25">
      <c r="H22" s="5"/>
      <c r="I22" s="7"/>
      <c r="J22" s="5"/>
      <c r="K22" s="5"/>
      <c r="L22" s="5"/>
      <c r="M22" s="5"/>
      <c r="P22" s="5"/>
      <c r="Q22" s="5"/>
      <c r="R22" s="12"/>
      <c r="S22" s="12"/>
      <c r="T22" s="12"/>
      <c r="U22" s="12"/>
      <c r="V22"/>
      <c r="W22"/>
      <c r="X22"/>
      <c r="Y22"/>
      <c r="Z22"/>
      <c r="AA22"/>
      <c r="AB22"/>
      <c r="AC22"/>
      <c r="AD22"/>
      <c r="AE22"/>
      <c r="AF22"/>
      <c r="AG22"/>
      <c r="AH22"/>
      <c r="AI22" s="12"/>
      <c r="AJ22" s="12"/>
      <c r="AK22" s="12"/>
      <c r="AL22" s="12"/>
      <c r="AM22"/>
      <c r="AN22" s="12"/>
      <c r="AO22" s="12"/>
    </row>
    <row r="23" spans="1:42" ht="12" customHeight="1" x14ac:dyDescent="0.25">
      <c r="A23" s="11" t="s">
        <v>145</v>
      </c>
      <c r="E23" s="8"/>
      <c r="F23" s="8"/>
      <c r="G23" s="15"/>
      <c r="H23" s="15"/>
      <c r="I23" s="15"/>
      <c r="J23" s="15"/>
      <c r="K23" s="15"/>
      <c r="L23" s="15"/>
      <c r="M23" s="15"/>
      <c r="N23" s="15"/>
      <c r="O23" s="15"/>
      <c r="P23" s="5"/>
      <c r="Q23" s="5"/>
      <c r="R23" s="12"/>
      <c r="S23" s="12"/>
      <c r="T23" s="12"/>
      <c r="U23" s="12"/>
      <c r="V23"/>
      <c r="W23"/>
      <c r="X23"/>
      <c r="Y23"/>
      <c r="Z23"/>
      <c r="AA23"/>
      <c r="AB23"/>
      <c r="AC23"/>
      <c r="AD23"/>
      <c r="AE23"/>
      <c r="AF23"/>
      <c r="AG23"/>
      <c r="AH23"/>
      <c r="AI23" s="12"/>
      <c r="AJ23" s="12"/>
      <c r="AK23" s="12"/>
      <c r="AL23" s="12"/>
      <c r="AM23"/>
      <c r="AN23" s="12"/>
      <c r="AO23" s="12"/>
    </row>
    <row r="24" spans="1:42" ht="12" customHeight="1" x14ac:dyDescent="0.25">
      <c r="A24" s="21" t="s">
        <v>322</v>
      </c>
      <c r="B24" s="21" t="s">
        <v>333</v>
      </c>
      <c r="C24" s="21" t="s">
        <v>323</v>
      </c>
      <c r="D24" s="21" t="s">
        <v>324</v>
      </c>
      <c r="E24" s="21" t="s">
        <v>325</v>
      </c>
      <c r="F24" s="21" t="s">
        <v>326</v>
      </c>
      <c r="G24" s="22" t="s">
        <v>327</v>
      </c>
      <c r="H24" s="22" t="s">
        <v>328</v>
      </c>
      <c r="I24" s="22" t="s">
        <v>329</v>
      </c>
      <c r="J24" s="22" t="s">
        <v>0</v>
      </c>
      <c r="K24" s="22" t="s">
        <v>1</v>
      </c>
      <c r="L24" s="22" t="s">
        <v>2</v>
      </c>
      <c r="M24" s="22" t="s">
        <v>330</v>
      </c>
      <c r="N24" s="22" t="s">
        <v>331</v>
      </c>
      <c r="O24" s="22" t="s">
        <v>332</v>
      </c>
      <c r="P24" s="5"/>
      <c r="Q24" s="5"/>
      <c r="R24" s="12"/>
      <c r="S24" s="12"/>
      <c r="T24" s="12"/>
      <c r="U24" s="12"/>
      <c r="V24"/>
      <c r="W24"/>
      <c r="X24"/>
      <c r="Y24"/>
      <c r="Z24"/>
      <c r="AA24"/>
      <c r="AB24"/>
      <c r="AC24"/>
      <c r="AD24"/>
      <c r="AE24"/>
      <c r="AF24"/>
      <c r="AG24"/>
      <c r="AH24"/>
      <c r="AI24" s="12"/>
      <c r="AJ24" s="12"/>
      <c r="AK24" s="12"/>
      <c r="AL24" s="12"/>
      <c r="AM24" s="12"/>
      <c r="AN24" s="12"/>
      <c r="AO24" s="12"/>
    </row>
    <row r="25" spans="1:42" s="5" customFormat="1" ht="15" x14ac:dyDescent="0.25">
      <c r="A25" s="5" t="s">
        <v>375</v>
      </c>
      <c r="B25" s="5" t="s">
        <v>376</v>
      </c>
      <c r="C25" s="5" t="s">
        <v>264</v>
      </c>
      <c r="D25" s="5" t="s">
        <v>262</v>
      </c>
      <c r="E25" s="8">
        <v>45839</v>
      </c>
      <c r="F25" s="8">
        <v>46023</v>
      </c>
      <c r="G25" s="7">
        <v>150000</v>
      </c>
      <c r="H25" s="7">
        <v>0</v>
      </c>
      <c r="I25" s="7">
        <v>150000</v>
      </c>
      <c r="J25" s="7">
        <v>4305</v>
      </c>
      <c r="K25" s="7">
        <v>23866.62</v>
      </c>
      <c r="L25" s="7">
        <v>4560</v>
      </c>
      <c r="M25" s="7">
        <v>25</v>
      </c>
      <c r="N25" s="15">
        <f>+J25+K25+M25+L25</f>
        <v>32756.62</v>
      </c>
      <c r="O25" s="15">
        <f t="shared" ref="O25" si="4">+I25-N25</f>
        <v>117243.38</v>
      </c>
      <c r="R25" s="12"/>
      <c r="S25" s="12"/>
      <c r="T25" s="12"/>
      <c r="U25" s="12"/>
      <c r="V25"/>
      <c r="W25"/>
      <c r="X25"/>
      <c r="Y25"/>
      <c r="Z25"/>
      <c r="AA25"/>
      <c r="AB25"/>
      <c r="AC25"/>
      <c r="AD25"/>
      <c r="AE25"/>
      <c r="AF25"/>
      <c r="AG25"/>
      <c r="AH25"/>
      <c r="AI25" s="12"/>
      <c r="AJ25" s="12"/>
      <c r="AK25" s="12"/>
      <c r="AL25" s="12"/>
      <c r="AM25"/>
      <c r="AN25" s="12"/>
      <c r="AO25" s="12"/>
      <c r="AP25" s="1"/>
    </row>
    <row r="26" spans="1:42" ht="12" customHeight="1" x14ac:dyDescent="0.25">
      <c r="A26" s="5" t="s">
        <v>173</v>
      </c>
      <c r="B26" s="5" t="s">
        <v>281</v>
      </c>
      <c r="C26" s="5" t="s">
        <v>264</v>
      </c>
      <c r="D26" s="5" t="s">
        <v>263</v>
      </c>
      <c r="E26" s="8">
        <v>45778</v>
      </c>
      <c r="F26" s="8">
        <v>45962</v>
      </c>
      <c r="G26" s="15">
        <v>128000</v>
      </c>
      <c r="H26" s="15">
        <v>0</v>
      </c>
      <c r="I26" s="15">
        <f t="shared" ref="I26:I55" si="5">+G26+H26</f>
        <v>128000</v>
      </c>
      <c r="J26" s="15">
        <v>3673.6</v>
      </c>
      <c r="K26" s="15">
        <v>18691.669999999998</v>
      </c>
      <c r="L26" s="15">
        <v>3891.2</v>
      </c>
      <c r="M26" s="15">
        <v>2586.96</v>
      </c>
      <c r="N26" s="15">
        <f t="shared" ref="N26:N54" si="6">+J26+K26+M26+L26</f>
        <v>28843.429999999997</v>
      </c>
      <c r="O26" s="15">
        <f t="shared" ref="O26:O55" si="7">+I26-N26</f>
        <v>99156.57</v>
      </c>
      <c r="P26" s="5"/>
      <c r="Q26" s="5"/>
      <c r="R26" s="12"/>
      <c r="S26" s="12"/>
      <c r="T26" s="12"/>
      <c r="U26" s="12"/>
      <c r="V26"/>
      <c r="W26"/>
      <c r="X26"/>
      <c r="Y26"/>
      <c r="Z26"/>
      <c r="AA26"/>
      <c r="AB26"/>
      <c r="AC26"/>
      <c r="AD26"/>
      <c r="AE26"/>
      <c r="AF26"/>
      <c r="AG26"/>
      <c r="AH26"/>
      <c r="AI26" s="12"/>
      <c r="AJ26" s="12"/>
      <c r="AK26" s="12"/>
      <c r="AL26" s="12"/>
      <c r="AM26"/>
      <c r="AN26" s="12"/>
      <c r="AO26" s="12"/>
    </row>
    <row r="27" spans="1:42" ht="12" customHeight="1" x14ac:dyDescent="0.25">
      <c r="A27" s="5" t="s">
        <v>168</v>
      </c>
      <c r="B27" s="5" t="s">
        <v>169</v>
      </c>
      <c r="C27" s="5" t="s">
        <v>264</v>
      </c>
      <c r="D27" s="5" t="s">
        <v>263</v>
      </c>
      <c r="E27" s="8">
        <v>45839</v>
      </c>
      <c r="F27" s="8">
        <v>46023</v>
      </c>
      <c r="G27" s="15">
        <v>128000</v>
      </c>
      <c r="H27" s="15">
        <v>0</v>
      </c>
      <c r="I27" s="15">
        <f t="shared" si="5"/>
        <v>128000</v>
      </c>
      <c r="J27" s="15">
        <v>3673.6</v>
      </c>
      <c r="K27" s="15">
        <v>18691.669999999998</v>
      </c>
      <c r="L27" s="15">
        <v>3891.2</v>
      </c>
      <c r="M27" s="15">
        <v>25</v>
      </c>
      <c r="N27" s="15">
        <f t="shared" si="6"/>
        <v>26281.469999999998</v>
      </c>
      <c r="O27" s="15">
        <f t="shared" si="7"/>
        <v>101718.53</v>
      </c>
      <c r="P27" s="5"/>
      <c r="Q27" s="5"/>
      <c r="R27" s="12"/>
      <c r="S27" s="12"/>
      <c r="T27" s="12"/>
      <c r="U27" s="12"/>
      <c r="V27"/>
      <c r="W27"/>
      <c r="X27"/>
      <c r="Y27"/>
      <c r="Z27"/>
      <c r="AA27"/>
      <c r="AB27"/>
      <c r="AC27"/>
      <c r="AD27"/>
      <c r="AE27"/>
      <c r="AF27"/>
      <c r="AG27"/>
      <c r="AH27"/>
      <c r="AI27" s="12"/>
      <c r="AJ27" s="12"/>
      <c r="AK27" s="12"/>
      <c r="AL27" s="12"/>
      <c r="AM27" s="12"/>
      <c r="AN27" s="12"/>
      <c r="AO27" s="12"/>
      <c r="AP27" s="5"/>
    </row>
    <row r="28" spans="1:42" ht="12" customHeight="1" x14ac:dyDescent="0.25">
      <c r="A28" s="5" t="s">
        <v>164</v>
      </c>
      <c r="B28" s="5" t="s">
        <v>286</v>
      </c>
      <c r="C28" s="5" t="s">
        <v>264</v>
      </c>
      <c r="D28" s="5" t="s">
        <v>263</v>
      </c>
      <c r="E28" s="8">
        <v>45839</v>
      </c>
      <c r="F28" s="8">
        <v>46023</v>
      </c>
      <c r="G28" s="15">
        <v>128000</v>
      </c>
      <c r="H28" s="15">
        <v>0</v>
      </c>
      <c r="I28" s="15">
        <f t="shared" si="5"/>
        <v>128000</v>
      </c>
      <c r="J28" s="15">
        <v>3673.6</v>
      </c>
      <c r="K28" s="15">
        <v>18691.669999999998</v>
      </c>
      <c r="L28" s="15">
        <v>3891.2</v>
      </c>
      <c r="M28" s="15">
        <v>665.49</v>
      </c>
      <c r="N28" s="15">
        <f t="shared" si="6"/>
        <v>26921.96</v>
      </c>
      <c r="O28" s="15">
        <f t="shared" si="7"/>
        <v>101078.04000000001</v>
      </c>
      <c r="P28" s="5"/>
      <c r="Q28" s="5"/>
      <c r="R28" s="12"/>
      <c r="S28" s="12"/>
      <c r="T28" s="12"/>
      <c r="U28" s="12"/>
      <c r="V28"/>
      <c r="W28"/>
      <c r="X28"/>
      <c r="Y28"/>
      <c r="Z28"/>
      <c r="AA28"/>
      <c r="AB28"/>
      <c r="AC28"/>
      <c r="AD28"/>
      <c r="AE28"/>
      <c r="AF28"/>
      <c r="AG28"/>
      <c r="AH28"/>
      <c r="AI28" s="12"/>
      <c r="AJ28" s="12"/>
      <c r="AK28" s="12"/>
      <c r="AL28" s="12"/>
      <c r="AM28"/>
      <c r="AN28" s="12"/>
      <c r="AO28" s="12"/>
    </row>
    <row r="29" spans="1:42" ht="12" customHeight="1" x14ac:dyDescent="0.25">
      <c r="A29" s="5" t="s">
        <v>397</v>
      </c>
      <c r="B29" s="5" t="s">
        <v>311</v>
      </c>
      <c r="C29" s="5" t="s">
        <v>264</v>
      </c>
      <c r="D29" s="5" t="s">
        <v>262</v>
      </c>
      <c r="E29" s="8">
        <v>45809</v>
      </c>
      <c r="F29" s="8">
        <v>45992</v>
      </c>
      <c r="G29" s="7">
        <v>128000</v>
      </c>
      <c r="H29" s="7">
        <v>0</v>
      </c>
      <c r="I29" s="15">
        <f t="shared" si="5"/>
        <v>128000</v>
      </c>
      <c r="J29" s="15">
        <v>3673.6</v>
      </c>
      <c r="K29" s="15">
        <v>18262.8</v>
      </c>
      <c r="L29" s="15">
        <v>3891.2</v>
      </c>
      <c r="M29" s="15">
        <v>1740.46</v>
      </c>
      <c r="N29" s="15">
        <f t="shared" si="6"/>
        <v>27568.059999999998</v>
      </c>
      <c r="O29" s="15">
        <f t="shared" si="7"/>
        <v>100431.94</v>
      </c>
      <c r="P29" s="5"/>
      <c r="Q29" s="5"/>
      <c r="R29" s="12"/>
      <c r="S29" s="12"/>
      <c r="T29" s="12"/>
      <c r="U29" s="12"/>
      <c r="V29"/>
      <c r="W29"/>
      <c r="X29"/>
      <c r="Y29"/>
      <c r="Z29"/>
      <c r="AA29"/>
      <c r="AB29"/>
      <c r="AC29"/>
      <c r="AD29"/>
      <c r="AE29"/>
      <c r="AF29"/>
      <c r="AG29"/>
      <c r="AH29"/>
      <c r="AI29" s="12"/>
      <c r="AJ29" s="12"/>
      <c r="AK29" s="12"/>
      <c r="AL29" s="12"/>
      <c r="AM29"/>
      <c r="AN29" s="12"/>
      <c r="AO29" s="12"/>
    </row>
    <row r="30" spans="1:42" ht="12" customHeight="1" x14ac:dyDescent="0.25">
      <c r="A30" s="5" t="s">
        <v>161</v>
      </c>
      <c r="B30" s="5" t="s">
        <v>321</v>
      </c>
      <c r="C30" s="5" t="s">
        <v>264</v>
      </c>
      <c r="D30" s="5" t="s">
        <v>262</v>
      </c>
      <c r="E30" s="8">
        <v>45809</v>
      </c>
      <c r="F30" s="8">
        <v>45993</v>
      </c>
      <c r="G30" s="7">
        <v>128000</v>
      </c>
      <c r="H30" s="7">
        <v>0</v>
      </c>
      <c r="I30" s="15">
        <f t="shared" si="5"/>
        <v>128000</v>
      </c>
      <c r="J30" s="15">
        <v>3673.6</v>
      </c>
      <c r="K30" s="15">
        <v>18691.669999999998</v>
      </c>
      <c r="L30" s="15">
        <v>3891.2</v>
      </c>
      <c r="M30" s="15">
        <v>20914.89</v>
      </c>
      <c r="N30" s="15">
        <f t="shared" si="6"/>
        <v>47171.359999999993</v>
      </c>
      <c r="O30" s="15">
        <f t="shared" si="7"/>
        <v>80828.640000000014</v>
      </c>
      <c r="P30" s="5"/>
      <c r="Q30" s="5"/>
      <c r="R30" s="12"/>
      <c r="S30" s="12"/>
      <c r="T30" s="12"/>
      <c r="U30" s="12"/>
      <c r="V30"/>
      <c r="W30"/>
      <c r="X30"/>
      <c r="Y30"/>
      <c r="Z30"/>
      <c r="AA30"/>
      <c r="AB30"/>
      <c r="AC30"/>
      <c r="AD30"/>
      <c r="AE30"/>
      <c r="AF30"/>
      <c r="AG30"/>
      <c r="AH30"/>
      <c r="AI30" s="12"/>
      <c r="AJ30" s="12"/>
      <c r="AK30" s="12"/>
      <c r="AL30" s="12"/>
      <c r="AM30" s="12"/>
      <c r="AN30" s="12"/>
      <c r="AO30" s="12"/>
    </row>
    <row r="31" spans="1:42" s="5" customFormat="1" ht="15" x14ac:dyDescent="0.25">
      <c r="A31" s="5" t="s">
        <v>378</v>
      </c>
      <c r="B31" s="5" t="s">
        <v>40</v>
      </c>
      <c r="C31" s="5" t="s">
        <v>264</v>
      </c>
      <c r="D31" s="5" t="s">
        <v>262</v>
      </c>
      <c r="E31" s="8">
        <v>45870</v>
      </c>
      <c r="F31" s="8">
        <v>46054</v>
      </c>
      <c r="G31" s="7">
        <v>105000</v>
      </c>
      <c r="H31" s="7">
        <v>0</v>
      </c>
      <c r="I31" s="7">
        <v>105000</v>
      </c>
      <c r="J31" s="7">
        <v>3013.5</v>
      </c>
      <c r="K31" s="7">
        <v>13281.49</v>
      </c>
      <c r="L31" s="7">
        <v>3192</v>
      </c>
      <c r="M31" s="7">
        <v>25</v>
      </c>
      <c r="N31" s="15">
        <f t="shared" si="6"/>
        <v>19511.989999999998</v>
      </c>
      <c r="O31" s="15">
        <f t="shared" si="7"/>
        <v>85488.010000000009</v>
      </c>
      <c r="R31" s="12"/>
      <c r="S31" s="12"/>
      <c r="T31" s="12"/>
      <c r="U31" s="12"/>
      <c r="V31"/>
      <c r="W31"/>
      <c r="X31"/>
      <c r="Y31"/>
      <c r="Z31"/>
      <c r="AA31"/>
      <c r="AB31"/>
      <c r="AC31"/>
      <c r="AD31"/>
      <c r="AE31"/>
      <c r="AF31"/>
      <c r="AG31"/>
      <c r="AH31"/>
      <c r="AI31" s="12"/>
      <c r="AJ31" s="12"/>
      <c r="AK31" s="12"/>
      <c r="AL31" s="12"/>
      <c r="AM31" s="12"/>
      <c r="AN31" s="12"/>
      <c r="AO31" s="12"/>
      <c r="AP31" s="1"/>
    </row>
    <row r="32" spans="1:42" ht="12" customHeight="1" x14ac:dyDescent="0.25">
      <c r="A32" s="5" t="s">
        <v>163</v>
      </c>
      <c r="B32" s="5" t="s">
        <v>13</v>
      </c>
      <c r="C32" s="5" t="s">
        <v>264</v>
      </c>
      <c r="D32" s="5" t="s">
        <v>262</v>
      </c>
      <c r="E32" s="8">
        <v>45809</v>
      </c>
      <c r="F32" s="8">
        <v>45994</v>
      </c>
      <c r="G32" s="7">
        <v>76000</v>
      </c>
      <c r="H32" s="7">
        <v>0</v>
      </c>
      <c r="I32" s="15">
        <f t="shared" si="5"/>
        <v>76000</v>
      </c>
      <c r="J32" s="15">
        <v>2181.1999999999998</v>
      </c>
      <c r="K32" s="15">
        <v>6497.56</v>
      </c>
      <c r="L32" s="15">
        <v>2310.4</v>
      </c>
      <c r="M32" s="15">
        <v>665.49</v>
      </c>
      <c r="N32" s="15">
        <f t="shared" si="6"/>
        <v>11654.65</v>
      </c>
      <c r="O32" s="15">
        <f t="shared" si="7"/>
        <v>64345.35</v>
      </c>
      <c r="P32" s="5"/>
      <c r="Q32" s="5"/>
      <c r="R32" s="12"/>
      <c r="S32" s="12"/>
      <c r="T32" s="12"/>
      <c r="U32" s="12"/>
      <c r="V32"/>
      <c r="W32"/>
      <c r="X32"/>
      <c r="Y32"/>
      <c r="Z32"/>
      <c r="AA32"/>
      <c r="AB32"/>
      <c r="AC32"/>
      <c r="AD32"/>
      <c r="AE32"/>
      <c r="AF32"/>
      <c r="AG32"/>
      <c r="AH32"/>
      <c r="AI32" s="12"/>
      <c r="AJ32" s="12"/>
      <c r="AK32" s="12"/>
      <c r="AL32" s="12"/>
      <c r="AM32"/>
      <c r="AN32" s="12"/>
      <c r="AO32" s="12"/>
    </row>
    <row r="33" spans="1:42" ht="12" customHeight="1" x14ac:dyDescent="0.25">
      <c r="A33" s="5" t="s">
        <v>170</v>
      </c>
      <c r="B33" s="5" t="s">
        <v>13</v>
      </c>
      <c r="C33" s="5" t="s">
        <v>264</v>
      </c>
      <c r="D33" s="5" t="s">
        <v>262</v>
      </c>
      <c r="E33" s="8">
        <v>45839</v>
      </c>
      <c r="F33" s="8">
        <v>46023</v>
      </c>
      <c r="G33" s="7">
        <v>76000</v>
      </c>
      <c r="H33" s="7">
        <v>0</v>
      </c>
      <c r="I33" s="15">
        <f t="shared" si="5"/>
        <v>76000</v>
      </c>
      <c r="J33" s="15">
        <v>2181.1999999999998</v>
      </c>
      <c r="K33" s="15">
        <v>6154.46</v>
      </c>
      <c r="L33" s="15">
        <v>2310.4</v>
      </c>
      <c r="M33" s="15">
        <v>1740.46</v>
      </c>
      <c r="N33" s="15">
        <f t="shared" si="6"/>
        <v>12386.519999999999</v>
      </c>
      <c r="O33" s="15">
        <f t="shared" si="7"/>
        <v>63613.48</v>
      </c>
      <c r="P33" s="5"/>
      <c r="Q33" s="5"/>
      <c r="R33" s="12"/>
      <c r="S33" s="12"/>
      <c r="T33" s="12"/>
      <c r="U33" s="12"/>
      <c r="V33"/>
      <c r="W33"/>
      <c r="X33"/>
      <c r="Y33"/>
      <c r="Z33"/>
      <c r="AA33"/>
      <c r="AB33"/>
      <c r="AC33"/>
      <c r="AD33"/>
      <c r="AE33"/>
      <c r="AF33"/>
      <c r="AG33"/>
      <c r="AH33"/>
      <c r="AI33" s="12"/>
      <c r="AJ33" s="12"/>
      <c r="AK33" s="12"/>
      <c r="AL33" s="12"/>
      <c r="AM33"/>
      <c r="AN33" s="12"/>
      <c r="AO33" s="12"/>
      <c r="AP33" s="5"/>
    </row>
    <row r="34" spans="1:42" ht="12" customHeight="1" x14ac:dyDescent="0.25">
      <c r="A34" s="5" t="s">
        <v>162</v>
      </c>
      <c r="B34" s="5" t="s">
        <v>13</v>
      </c>
      <c r="C34" s="5" t="s">
        <v>264</v>
      </c>
      <c r="D34" s="5" t="s">
        <v>262</v>
      </c>
      <c r="E34" s="8">
        <v>45809</v>
      </c>
      <c r="F34" s="8">
        <v>45992</v>
      </c>
      <c r="G34" s="7">
        <v>76000</v>
      </c>
      <c r="H34" s="7">
        <v>0</v>
      </c>
      <c r="I34" s="15">
        <f t="shared" si="5"/>
        <v>76000</v>
      </c>
      <c r="J34" s="15">
        <v>2181.1999999999998</v>
      </c>
      <c r="K34" s="15">
        <v>6497.56</v>
      </c>
      <c r="L34" s="15">
        <v>2310.4</v>
      </c>
      <c r="M34" s="15">
        <v>10025</v>
      </c>
      <c r="N34" s="15">
        <f t="shared" si="6"/>
        <v>21014.160000000003</v>
      </c>
      <c r="O34" s="15">
        <f t="shared" si="7"/>
        <v>54985.84</v>
      </c>
      <c r="P34" s="5"/>
      <c r="Q34" s="5"/>
      <c r="R34" s="12"/>
      <c r="S34" s="12"/>
      <c r="T34" s="12"/>
      <c r="U34" s="12"/>
      <c r="V34"/>
      <c r="W34"/>
      <c r="X34"/>
      <c r="Y34"/>
      <c r="Z34"/>
      <c r="AA34"/>
      <c r="AB34"/>
      <c r="AC34"/>
      <c r="AD34"/>
      <c r="AE34"/>
      <c r="AF34"/>
      <c r="AG34"/>
      <c r="AH34"/>
      <c r="AI34" s="12"/>
      <c r="AJ34" s="12"/>
      <c r="AK34" s="12"/>
      <c r="AL34" s="12"/>
      <c r="AM34"/>
      <c r="AN34" s="12"/>
      <c r="AO34" s="12"/>
    </row>
    <row r="35" spans="1:42" s="3" customFormat="1" ht="12" customHeight="1" x14ac:dyDescent="0.25">
      <c r="A35" s="10" t="s">
        <v>150</v>
      </c>
      <c r="B35" s="10" t="s">
        <v>151</v>
      </c>
      <c r="C35" s="10" t="s">
        <v>264</v>
      </c>
      <c r="D35" s="10" t="s">
        <v>263</v>
      </c>
      <c r="E35" s="9">
        <v>45870</v>
      </c>
      <c r="F35" s="9">
        <v>46054</v>
      </c>
      <c r="G35" s="15">
        <v>76000</v>
      </c>
      <c r="H35" s="15">
        <v>0</v>
      </c>
      <c r="I35" s="15">
        <f>+G35+H35</f>
        <v>76000</v>
      </c>
      <c r="J35" s="15">
        <v>2181.1999999999998</v>
      </c>
      <c r="K35" s="15">
        <v>6497.56</v>
      </c>
      <c r="L35" s="15">
        <v>2310.4</v>
      </c>
      <c r="M35" s="15">
        <v>25</v>
      </c>
      <c r="N35" s="15">
        <f>+J35+K35+M35+L35</f>
        <v>11014.16</v>
      </c>
      <c r="O35" s="15">
        <f>+I35-N35</f>
        <v>64985.84</v>
      </c>
      <c r="P35" s="10"/>
      <c r="Q35" s="10"/>
      <c r="R35" s="27"/>
      <c r="S35" s="27"/>
      <c r="T35" s="27"/>
      <c r="U35" s="27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23"/>
      <c r="AH35" s="23"/>
      <c r="AI35" s="27"/>
      <c r="AJ35" s="27"/>
      <c r="AK35" s="27"/>
      <c r="AL35" s="27"/>
      <c r="AM35" s="23"/>
      <c r="AN35" s="27"/>
      <c r="AO35" s="27"/>
    </row>
    <row r="36" spans="1:42" ht="12" customHeight="1" x14ac:dyDescent="0.25">
      <c r="A36" s="5" t="s">
        <v>159</v>
      </c>
      <c r="B36" s="5" t="s">
        <v>160</v>
      </c>
      <c r="C36" s="5" t="s">
        <v>264</v>
      </c>
      <c r="D36" s="5" t="s">
        <v>262</v>
      </c>
      <c r="E36" s="8">
        <v>45778</v>
      </c>
      <c r="F36" s="8">
        <v>45962</v>
      </c>
      <c r="G36" s="7">
        <v>76000</v>
      </c>
      <c r="H36" s="7">
        <v>0</v>
      </c>
      <c r="I36" s="15">
        <f t="shared" si="5"/>
        <v>76000</v>
      </c>
      <c r="J36" s="15">
        <v>2181.1999999999998</v>
      </c>
      <c r="K36" s="15">
        <v>6497.56</v>
      </c>
      <c r="L36" s="15">
        <v>2310.4</v>
      </c>
      <c r="M36" s="15">
        <v>25</v>
      </c>
      <c r="N36" s="15">
        <f t="shared" si="6"/>
        <v>11014.16</v>
      </c>
      <c r="O36" s="15">
        <f t="shared" si="7"/>
        <v>64985.84</v>
      </c>
      <c r="P36" s="5"/>
      <c r="Q36" s="5"/>
      <c r="R36" s="12"/>
      <c r="S36" s="12"/>
      <c r="T36" s="12"/>
      <c r="U36" s="12"/>
      <c r="V36"/>
      <c r="W36"/>
      <c r="X36"/>
      <c r="Y36"/>
      <c r="Z36"/>
      <c r="AA36"/>
      <c r="AB36"/>
      <c r="AC36"/>
      <c r="AD36"/>
      <c r="AE36"/>
      <c r="AF36"/>
      <c r="AG36"/>
      <c r="AH36"/>
      <c r="AI36" s="12"/>
      <c r="AJ36"/>
      <c r="AK36"/>
      <c r="AL36"/>
      <c r="AM36"/>
      <c r="AN36" s="12"/>
      <c r="AO36" s="12"/>
    </row>
    <row r="37" spans="1:42" ht="12" customHeight="1" x14ac:dyDescent="0.25">
      <c r="A37" s="5" t="s">
        <v>155</v>
      </c>
      <c r="B37" s="5" t="s">
        <v>154</v>
      </c>
      <c r="C37" s="5" t="s">
        <v>264</v>
      </c>
      <c r="D37" s="5" t="s">
        <v>262</v>
      </c>
      <c r="E37" s="8">
        <v>45717</v>
      </c>
      <c r="F37" s="8">
        <v>45901</v>
      </c>
      <c r="G37" s="7">
        <v>76000</v>
      </c>
      <c r="H37" s="7">
        <v>0</v>
      </c>
      <c r="I37" s="15">
        <f t="shared" si="5"/>
        <v>76000</v>
      </c>
      <c r="J37" s="15">
        <v>2181.1999999999998</v>
      </c>
      <c r="K37" s="15">
        <v>6497.56</v>
      </c>
      <c r="L37" s="15">
        <v>2310.4</v>
      </c>
      <c r="M37" s="15">
        <v>12561.43</v>
      </c>
      <c r="N37" s="15">
        <f t="shared" si="6"/>
        <v>23550.590000000004</v>
      </c>
      <c r="O37" s="15">
        <f t="shared" si="7"/>
        <v>52449.409999999996</v>
      </c>
      <c r="P37" s="5"/>
      <c r="Q37" s="5"/>
      <c r="R37" s="12"/>
      <c r="S37" s="12"/>
      <c r="T37" s="12"/>
      <c r="U37" s="12"/>
      <c r="V37"/>
      <c r="W37"/>
      <c r="X37"/>
      <c r="Y37"/>
      <c r="Z37"/>
      <c r="AA37"/>
      <c r="AB37"/>
      <c r="AC37"/>
      <c r="AD37"/>
      <c r="AE37"/>
      <c r="AF37"/>
      <c r="AG37"/>
      <c r="AH37"/>
      <c r="AI37" s="12"/>
      <c r="AJ37" s="12"/>
      <c r="AK37" s="12"/>
      <c r="AL37" s="12"/>
      <c r="AM37"/>
      <c r="AN37" s="12"/>
      <c r="AO37" s="12"/>
    </row>
    <row r="38" spans="1:42" ht="12" customHeight="1" x14ac:dyDescent="0.25">
      <c r="A38" s="5" t="s">
        <v>153</v>
      </c>
      <c r="B38" s="5" t="s">
        <v>154</v>
      </c>
      <c r="C38" s="5" t="s">
        <v>264</v>
      </c>
      <c r="D38" s="5" t="s">
        <v>262</v>
      </c>
      <c r="E38" s="8">
        <v>45717</v>
      </c>
      <c r="F38" s="8">
        <v>45901</v>
      </c>
      <c r="G38" s="7">
        <v>76000</v>
      </c>
      <c r="H38" s="7">
        <v>0</v>
      </c>
      <c r="I38" s="15">
        <f t="shared" si="5"/>
        <v>76000</v>
      </c>
      <c r="J38" s="15">
        <v>2181.1999999999998</v>
      </c>
      <c r="K38" s="15">
        <v>6497.56</v>
      </c>
      <c r="L38" s="15">
        <v>2310.4</v>
      </c>
      <c r="M38" s="15">
        <v>25</v>
      </c>
      <c r="N38" s="15">
        <f t="shared" si="6"/>
        <v>11014.16</v>
      </c>
      <c r="O38" s="15">
        <f t="shared" si="7"/>
        <v>64985.84</v>
      </c>
      <c r="P38" s="5"/>
      <c r="Q38" s="5"/>
      <c r="R38" s="12"/>
      <c r="S38" s="12"/>
      <c r="T38" s="12"/>
      <c r="U38" s="12"/>
      <c r="V38"/>
      <c r="W38"/>
      <c r="X38"/>
      <c r="Y38"/>
      <c r="Z38"/>
      <c r="AA38"/>
      <c r="AB38"/>
      <c r="AC38"/>
      <c r="AD38"/>
      <c r="AE38"/>
      <c r="AF38"/>
      <c r="AG38"/>
      <c r="AH38"/>
      <c r="AI38" s="12"/>
      <c r="AJ38"/>
      <c r="AK38"/>
      <c r="AL38"/>
      <c r="AM38"/>
      <c r="AN38" s="12"/>
      <c r="AO38" s="12"/>
    </row>
    <row r="39" spans="1:42" ht="12" customHeight="1" x14ac:dyDescent="0.25">
      <c r="A39" s="5" t="s">
        <v>284</v>
      </c>
      <c r="B39" s="5" t="s">
        <v>23</v>
      </c>
      <c r="C39" s="5" t="s">
        <v>264</v>
      </c>
      <c r="D39" s="5" t="s">
        <v>262</v>
      </c>
      <c r="E39" s="8">
        <v>45839</v>
      </c>
      <c r="F39" s="8">
        <v>46023</v>
      </c>
      <c r="G39" s="7">
        <v>76000</v>
      </c>
      <c r="H39" s="7">
        <v>0</v>
      </c>
      <c r="I39" s="15">
        <f t="shared" si="5"/>
        <v>76000</v>
      </c>
      <c r="J39" s="15">
        <v>2181.1999999999998</v>
      </c>
      <c r="K39" s="15">
        <v>6497.56</v>
      </c>
      <c r="L39" s="15">
        <v>2310.4</v>
      </c>
      <c r="M39" s="15">
        <v>25</v>
      </c>
      <c r="N39" s="15">
        <f t="shared" si="6"/>
        <v>11014.16</v>
      </c>
      <c r="O39" s="15">
        <f t="shared" si="7"/>
        <v>64985.84</v>
      </c>
      <c r="P39" s="5"/>
      <c r="Q39" s="5"/>
      <c r="R39" s="12"/>
      <c r="S39" s="12"/>
      <c r="T39" s="12"/>
      <c r="U39" s="12"/>
      <c r="V39"/>
      <c r="W39"/>
      <c r="X39"/>
      <c r="Y39"/>
      <c r="Z39"/>
      <c r="AA39"/>
      <c r="AB39"/>
      <c r="AC39"/>
      <c r="AD39"/>
      <c r="AE39"/>
      <c r="AF39"/>
      <c r="AG39"/>
      <c r="AH39"/>
      <c r="AI39" s="12"/>
      <c r="AJ39" s="12"/>
      <c r="AK39" s="12"/>
      <c r="AL39" s="12"/>
      <c r="AM39" s="12"/>
      <c r="AN39" s="12"/>
      <c r="AO39" s="12"/>
    </row>
    <row r="40" spans="1:42" ht="12" customHeight="1" x14ac:dyDescent="0.25">
      <c r="A40" s="5" t="s">
        <v>149</v>
      </c>
      <c r="B40" s="5" t="s">
        <v>23</v>
      </c>
      <c r="C40" s="5" t="s">
        <v>264</v>
      </c>
      <c r="D40" s="5" t="s">
        <v>262</v>
      </c>
      <c r="E40" s="8">
        <v>45870</v>
      </c>
      <c r="F40" s="8">
        <v>46054</v>
      </c>
      <c r="G40" s="7">
        <v>66000</v>
      </c>
      <c r="H40" s="7">
        <v>0</v>
      </c>
      <c r="I40" s="15">
        <f t="shared" si="5"/>
        <v>66000</v>
      </c>
      <c r="J40" s="15">
        <v>1894.2</v>
      </c>
      <c r="K40" s="15">
        <v>4615.76</v>
      </c>
      <c r="L40" s="15">
        <v>2006.4</v>
      </c>
      <c r="M40" s="15">
        <v>25</v>
      </c>
      <c r="N40" s="15">
        <f t="shared" si="6"/>
        <v>8541.36</v>
      </c>
      <c r="O40" s="15">
        <f t="shared" si="7"/>
        <v>57458.64</v>
      </c>
      <c r="P40" s="5"/>
      <c r="Q40" s="5"/>
      <c r="R40" s="12"/>
      <c r="S40" s="12"/>
      <c r="T40" s="12"/>
      <c r="U40" s="12"/>
      <c r="V40"/>
      <c r="W40"/>
      <c r="X40"/>
      <c r="Y40"/>
      <c r="Z40"/>
      <c r="AA40"/>
      <c r="AB40"/>
      <c r="AC40"/>
      <c r="AD40"/>
      <c r="AE40"/>
      <c r="AF40"/>
      <c r="AG40"/>
      <c r="AH40"/>
      <c r="AI40" s="12"/>
      <c r="AJ40" s="12"/>
      <c r="AK40" s="12"/>
      <c r="AL40" s="12"/>
      <c r="AM40" s="12"/>
      <c r="AN40" s="12"/>
      <c r="AO40" s="12"/>
    </row>
    <row r="41" spans="1:42" ht="12" customHeight="1" x14ac:dyDescent="0.25">
      <c r="A41" s="5" t="s">
        <v>147</v>
      </c>
      <c r="B41" s="5" t="s">
        <v>23</v>
      </c>
      <c r="C41" s="5" t="s">
        <v>264</v>
      </c>
      <c r="D41" s="5" t="s">
        <v>262</v>
      </c>
      <c r="E41" s="8">
        <v>45839</v>
      </c>
      <c r="F41" s="8">
        <v>46023</v>
      </c>
      <c r="G41" s="7">
        <v>76000</v>
      </c>
      <c r="H41" s="7">
        <v>0</v>
      </c>
      <c r="I41" s="15">
        <f t="shared" si="5"/>
        <v>76000</v>
      </c>
      <c r="J41" s="15">
        <v>2181.1999999999998</v>
      </c>
      <c r="K41" s="15">
        <v>6497.56</v>
      </c>
      <c r="L41" s="15">
        <v>2310.4</v>
      </c>
      <c r="M41" s="15">
        <v>25</v>
      </c>
      <c r="N41" s="15">
        <f t="shared" si="6"/>
        <v>11014.16</v>
      </c>
      <c r="O41" s="15">
        <f t="shared" si="7"/>
        <v>64985.84</v>
      </c>
      <c r="P41" s="5"/>
      <c r="Q41" s="5"/>
      <c r="R41" s="12"/>
      <c r="S41" s="12"/>
      <c r="T41" s="12"/>
      <c r="U41" s="12"/>
      <c r="V41"/>
      <c r="W41"/>
      <c r="X41"/>
      <c r="Y41"/>
      <c r="Z41"/>
      <c r="AA41"/>
      <c r="AB41"/>
      <c r="AC41"/>
      <c r="AD41"/>
      <c r="AE41"/>
      <c r="AF41"/>
      <c r="AG41"/>
      <c r="AH41"/>
      <c r="AI41" s="12"/>
      <c r="AJ41" s="12"/>
      <c r="AK41" s="12"/>
      <c r="AL41" s="12"/>
      <c r="AM41"/>
      <c r="AN41" s="12"/>
      <c r="AO41" s="12"/>
    </row>
    <row r="42" spans="1:42" ht="12" customHeight="1" x14ac:dyDescent="0.25">
      <c r="A42" s="5" t="s">
        <v>167</v>
      </c>
      <c r="B42" s="5" t="s">
        <v>23</v>
      </c>
      <c r="C42" s="5" t="s">
        <v>264</v>
      </c>
      <c r="D42" s="5" t="s">
        <v>262</v>
      </c>
      <c r="E42" s="8">
        <v>45717</v>
      </c>
      <c r="F42" s="8">
        <v>45901</v>
      </c>
      <c r="G42" s="7">
        <v>76000</v>
      </c>
      <c r="H42" s="7">
        <v>0</v>
      </c>
      <c r="I42" s="15">
        <f t="shared" si="5"/>
        <v>76000</v>
      </c>
      <c r="J42" s="15">
        <v>2181.1999999999998</v>
      </c>
      <c r="K42" s="15">
        <v>6497.56</v>
      </c>
      <c r="L42" s="15">
        <v>2310.4</v>
      </c>
      <c r="M42" s="15">
        <v>31339.43</v>
      </c>
      <c r="N42" s="15">
        <f t="shared" si="6"/>
        <v>42328.590000000004</v>
      </c>
      <c r="O42" s="15">
        <f t="shared" si="7"/>
        <v>33671.409999999996</v>
      </c>
      <c r="P42" s="5"/>
      <c r="Q42" s="5"/>
      <c r="R42" s="12"/>
      <c r="S42" s="12"/>
      <c r="T42" s="12"/>
      <c r="U42" s="12"/>
      <c r="V42"/>
      <c r="W42"/>
      <c r="X42"/>
      <c r="Y42"/>
      <c r="Z42"/>
      <c r="AA42"/>
      <c r="AB42"/>
      <c r="AC42"/>
      <c r="AD42"/>
      <c r="AE42"/>
      <c r="AF42"/>
      <c r="AG42"/>
      <c r="AH42"/>
      <c r="AI42" s="12"/>
      <c r="AJ42" s="12"/>
      <c r="AK42" s="12"/>
      <c r="AL42" s="12"/>
      <c r="AM42" s="12"/>
      <c r="AN42" s="12"/>
      <c r="AO42" s="12"/>
    </row>
    <row r="43" spans="1:42" ht="12" customHeight="1" x14ac:dyDescent="0.25">
      <c r="A43" s="5" t="s">
        <v>374</v>
      </c>
      <c r="B43" s="5" t="s">
        <v>23</v>
      </c>
      <c r="C43" s="5" t="s">
        <v>264</v>
      </c>
      <c r="D43" s="5" t="s">
        <v>262</v>
      </c>
      <c r="E43" s="8">
        <v>45870</v>
      </c>
      <c r="F43" s="8">
        <v>46054</v>
      </c>
      <c r="G43" s="7">
        <v>76000</v>
      </c>
      <c r="I43" s="15">
        <f t="shared" si="5"/>
        <v>76000</v>
      </c>
      <c r="J43" s="15">
        <v>2181.1999999999998</v>
      </c>
      <c r="K43" s="15">
        <v>6497.56</v>
      </c>
      <c r="L43" s="15">
        <v>2310.4</v>
      </c>
      <c r="M43" s="15">
        <v>25</v>
      </c>
      <c r="N43" s="15">
        <f t="shared" si="6"/>
        <v>11014.16</v>
      </c>
      <c r="O43" s="15">
        <f t="shared" si="7"/>
        <v>64985.84</v>
      </c>
      <c r="P43" s="5"/>
      <c r="Q43" s="5"/>
      <c r="R43" s="12"/>
      <c r="S43" s="12"/>
      <c r="T43" s="12"/>
      <c r="U43" s="12"/>
      <c r="V43"/>
      <c r="W43"/>
      <c r="X43"/>
      <c r="Y43"/>
      <c r="Z43"/>
      <c r="AA43"/>
      <c r="AB43"/>
      <c r="AC43"/>
      <c r="AD43"/>
      <c r="AE43"/>
      <c r="AF43"/>
      <c r="AG43"/>
      <c r="AH43"/>
      <c r="AI43" s="12"/>
      <c r="AJ43" s="12"/>
      <c r="AK43" s="12"/>
      <c r="AL43" s="12"/>
      <c r="AM43"/>
      <c r="AN43" s="12"/>
      <c r="AO43" s="12"/>
    </row>
    <row r="44" spans="1:42" ht="12" customHeight="1" x14ac:dyDescent="0.25">
      <c r="A44" s="5" t="s">
        <v>391</v>
      </c>
      <c r="B44" s="5" t="s">
        <v>23</v>
      </c>
      <c r="C44" s="5" t="s">
        <v>264</v>
      </c>
      <c r="D44" s="5" t="s">
        <v>262</v>
      </c>
      <c r="E44" s="8">
        <v>45717</v>
      </c>
      <c r="F44" s="8">
        <v>45901</v>
      </c>
      <c r="G44" s="7">
        <v>76000</v>
      </c>
      <c r="H44" s="7">
        <v>0</v>
      </c>
      <c r="I44" s="15">
        <f t="shared" si="5"/>
        <v>76000</v>
      </c>
      <c r="J44" s="15">
        <v>2181.1999999999998</v>
      </c>
      <c r="K44" s="15">
        <v>6154.46</v>
      </c>
      <c r="L44" s="15">
        <v>2310.4</v>
      </c>
      <c r="M44" s="15">
        <v>7380.95</v>
      </c>
      <c r="N44" s="15">
        <f t="shared" si="6"/>
        <v>18027.010000000002</v>
      </c>
      <c r="O44" s="15">
        <f t="shared" si="7"/>
        <v>57972.99</v>
      </c>
      <c r="P44" s="5"/>
      <c r="Q44" s="5"/>
      <c r="R44" s="12"/>
      <c r="S44" s="12"/>
      <c r="T44" s="12"/>
      <c r="U44" s="12"/>
      <c r="V44"/>
      <c r="W44"/>
      <c r="X44"/>
      <c r="Y44"/>
      <c r="Z44"/>
      <c r="AA44"/>
      <c r="AB44"/>
      <c r="AC44"/>
      <c r="AD44"/>
      <c r="AE44"/>
      <c r="AF44"/>
      <c r="AG44"/>
      <c r="AH44"/>
      <c r="AI44" s="12"/>
      <c r="AJ44" s="12"/>
      <c r="AK44" s="12"/>
      <c r="AL44" s="12"/>
      <c r="AM44"/>
      <c r="AN44" s="12"/>
      <c r="AO44" s="12"/>
    </row>
    <row r="45" spans="1:42" ht="12" customHeight="1" x14ac:dyDescent="0.25">
      <c r="A45" s="5" t="s">
        <v>148</v>
      </c>
      <c r="B45" s="5" t="s">
        <v>23</v>
      </c>
      <c r="C45" s="5" t="s">
        <v>264</v>
      </c>
      <c r="D45" s="5" t="s">
        <v>262</v>
      </c>
      <c r="E45" s="8">
        <v>45870</v>
      </c>
      <c r="F45" s="8">
        <v>46054</v>
      </c>
      <c r="G45" s="15">
        <v>76000</v>
      </c>
      <c r="H45" s="15">
        <v>0</v>
      </c>
      <c r="I45" s="15">
        <f t="shared" si="5"/>
        <v>76000</v>
      </c>
      <c r="J45" s="15">
        <v>2181.1999999999998</v>
      </c>
      <c r="K45" s="15">
        <v>6497.56</v>
      </c>
      <c r="L45" s="15">
        <v>2310.4</v>
      </c>
      <c r="M45" s="15">
        <v>25</v>
      </c>
      <c r="N45" s="15">
        <f t="shared" si="6"/>
        <v>11014.16</v>
      </c>
      <c r="O45" s="15">
        <f t="shared" si="7"/>
        <v>64985.84</v>
      </c>
      <c r="P45" s="5"/>
      <c r="Q45" s="5"/>
      <c r="R45" s="12"/>
      <c r="S45" s="12"/>
      <c r="T45" s="12"/>
      <c r="U45" s="12"/>
      <c r="V45"/>
      <c r="W45"/>
      <c r="X45"/>
      <c r="Y45"/>
      <c r="Z45"/>
      <c r="AA45"/>
      <c r="AB45"/>
      <c r="AC45"/>
      <c r="AD45"/>
      <c r="AE45"/>
      <c r="AF45"/>
      <c r="AG45"/>
      <c r="AH45"/>
      <c r="AI45" s="12"/>
      <c r="AJ45" s="12"/>
      <c r="AK45" s="12"/>
      <c r="AL45" s="12"/>
      <c r="AM45"/>
      <c r="AN45" s="12"/>
      <c r="AO45" s="12"/>
    </row>
    <row r="46" spans="1:42" ht="12" customHeight="1" x14ac:dyDescent="0.25">
      <c r="A46" s="5" t="s">
        <v>158</v>
      </c>
      <c r="B46" s="5" t="s">
        <v>23</v>
      </c>
      <c r="C46" s="5" t="s">
        <v>264</v>
      </c>
      <c r="D46" s="5" t="s">
        <v>263</v>
      </c>
      <c r="E46" s="8">
        <v>45748</v>
      </c>
      <c r="F46" s="8">
        <v>45931</v>
      </c>
      <c r="G46" s="15">
        <v>65000</v>
      </c>
      <c r="H46" s="15">
        <v>0</v>
      </c>
      <c r="I46" s="15">
        <f t="shared" si="5"/>
        <v>65000</v>
      </c>
      <c r="J46" s="15">
        <v>1865.5</v>
      </c>
      <c r="K46" s="15">
        <v>4427.58</v>
      </c>
      <c r="L46" s="15">
        <v>1976</v>
      </c>
      <c r="M46" s="15">
        <v>25</v>
      </c>
      <c r="N46" s="15">
        <f t="shared" si="6"/>
        <v>8294.08</v>
      </c>
      <c r="O46" s="15">
        <f t="shared" si="7"/>
        <v>56705.919999999998</v>
      </c>
      <c r="P46" s="5"/>
      <c r="Q46" s="5"/>
      <c r="R46" s="12"/>
      <c r="S46" s="12"/>
      <c r="T46" s="12"/>
      <c r="U46" s="12"/>
      <c r="V46"/>
      <c r="W46"/>
      <c r="X46"/>
      <c r="Y46"/>
      <c r="Z46"/>
      <c r="AA46"/>
      <c r="AB46"/>
      <c r="AC46"/>
      <c r="AD46"/>
      <c r="AE46"/>
      <c r="AF46"/>
      <c r="AG46"/>
      <c r="AH46"/>
      <c r="AI46" s="12"/>
      <c r="AJ46" s="12"/>
      <c r="AK46" s="12"/>
      <c r="AL46" s="12"/>
      <c r="AM46" s="12"/>
      <c r="AN46" s="12"/>
      <c r="AO46" s="12"/>
    </row>
    <row r="47" spans="1:42" ht="12" customHeight="1" x14ac:dyDescent="0.25">
      <c r="A47" s="5" t="s">
        <v>346</v>
      </c>
      <c r="B47" s="5" t="s">
        <v>23</v>
      </c>
      <c r="C47" s="5" t="s">
        <v>264</v>
      </c>
      <c r="D47" s="5" t="s">
        <v>262</v>
      </c>
      <c r="E47" s="8">
        <v>45839</v>
      </c>
      <c r="F47" s="8">
        <v>46023</v>
      </c>
      <c r="G47" s="15">
        <v>76000</v>
      </c>
      <c r="H47" s="15"/>
      <c r="I47" s="15">
        <f t="shared" si="5"/>
        <v>76000</v>
      </c>
      <c r="J47" s="15">
        <v>2181.1999999999998</v>
      </c>
      <c r="K47" s="15">
        <v>6497.56</v>
      </c>
      <c r="L47" s="15">
        <v>2310.4</v>
      </c>
      <c r="M47" s="15">
        <v>25</v>
      </c>
      <c r="N47" s="15">
        <f t="shared" si="6"/>
        <v>11014.16</v>
      </c>
      <c r="O47" s="15">
        <f t="shared" si="7"/>
        <v>64985.84</v>
      </c>
      <c r="P47" s="5"/>
      <c r="Q47" s="5"/>
      <c r="R47" s="12"/>
      <c r="S47" s="12"/>
      <c r="T47" s="12"/>
      <c r="U47" s="12"/>
      <c r="V47"/>
      <c r="W47"/>
      <c r="X47"/>
      <c r="Y47"/>
      <c r="Z47"/>
      <c r="AA47"/>
      <c r="AB47"/>
      <c r="AC47"/>
      <c r="AD47"/>
      <c r="AE47"/>
      <c r="AF47"/>
      <c r="AG47"/>
      <c r="AH47"/>
      <c r="AI47" s="12"/>
      <c r="AJ47" s="12"/>
      <c r="AK47" s="12"/>
      <c r="AL47" s="12"/>
      <c r="AM47"/>
      <c r="AN47" s="12"/>
      <c r="AO47" s="12"/>
    </row>
    <row r="48" spans="1:42" ht="12" customHeight="1" x14ac:dyDescent="0.25">
      <c r="A48" s="5" t="s">
        <v>156</v>
      </c>
      <c r="B48" s="5" t="s">
        <v>23</v>
      </c>
      <c r="C48" s="5" t="s">
        <v>264</v>
      </c>
      <c r="D48" s="5" t="s">
        <v>263</v>
      </c>
      <c r="E48" s="8">
        <v>45717</v>
      </c>
      <c r="F48" s="8">
        <v>45901</v>
      </c>
      <c r="G48" s="15">
        <v>76000</v>
      </c>
      <c r="H48" s="15">
        <v>0</v>
      </c>
      <c r="I48" s="15">
        <f t="shared" si="5"/>
        <v>76000</v>
      </c>
      <c r="J48" s="15">
        <v>2181.1999999999998</v>
      </c>
      <c r="K48" s="15">
        <v>6154.46</v>
      </c>
      <c r="L48" s="15">
        <v>2310.4</v>
      </c>
      <c r="M48" s="15">
        <v>29665.79</v>
      </c>
      <c r="N48" s="15">
        <f t="shared" si="6"/>
        <v>40311.85</v>
      </c>
      <c r="O48" s="15">
        <f t="shared" si="7"/>
        <v>35688.15</v>
      </c>
      <c r="P48" s="5"/>
      <c r="Q48" s="5"/>
      <c r="R48" s="12"/>
      <c r="S48" s="12"/>
      <c r="T48" s="12"/>
      <c r="U48" s="12"/>
      <c r="V48"/>
      <c r="W48"/>
      <c r="X48"/>
      <c r="Y48"/>
      <c r="Z48"/>
      <c r="AA48"/>
      <c r="AB48"/>
      <c r="AC48"/>
      <c r="AD48"/>
      <c r="AE48"/>
      <c r="AF48"/>
      <c r="AG48"/>
      <c r="AH48"/>
      <c r="AI48" s="12"/>
      <c r="AJ48" s="12"/>
      <c r="AK48" s="12"/>
      <c r="AL48" s="12"/>
      <c r="AM48"/>
      <c r="AN48" s="12"/>
      <c r="AO48" s="12"/>
    </row>
    <row r="49" spans="1:42" ht="12" customHeight="1" x14ac:dyDescent="0.25">
      <c r="A49" s="5" t="s">
        <v>146</v>
      </c>
      <c r="B49" s="5" t="s">
        <v>23</v>
      </c>
      <c r="C49" s="5" t="s">
        <v>264</v>
      </c>
      <c r="D49" s="5" t="s">
        <v>262</v>
      </c>
      <c r="E49" s="8">
        <v>45717</v>
      </c>
      <c r="F49" s="8">
        <v>45901</v>
      </c>
      <c r="G49" s="15">
        <v>76000</v>
      </c>
      <c r="H49" s="15">
        <v>0</v>
      </c>
      <c r="I49" s="15">
        <f t="shared" si="5"/>
        <v>76000</v>
      </c>
      <c r="J49" s="15">
        <v>2181.1999999999998</v>
      </c>
      <c r="K49" s="15">
        <v>6497.56</v>
      </c>
      <c r="L49" s="15">
        <v>2310.4</v>
      </c>
      <c r="M49" s="15">
        <v>25</v>
      </c>
      <c r="N49" s="15">
        <f t="shared" si="6"/>
        <v>11014.16</v>
      </c>
      <c r="O49" s="15">
        <f t="shared" si="7"/>
        <v>64985.84</v>
      </c>
      <c r="P49" s="5"/>
      <c r="Q49" s="5"/>
      <c r="R49" s="12"/>
      <c r="S49" s="12"/>
      <c r="T49" s="12"/>
      <c r="U49" s="12"/>
      <c r="V49"/>
      <c r="W49"/>
      <c r="X49"/>
      <c r="Y49"/>
      <c r="Z49"/>
      <c r="AA49"/>
      <c r="AB49"/>
      <c r="AC49"/>
      <c r="AD49"/>
      <c r="AE49"/>
      <c r="AF49"/>
      <c r="AG49"/>
      <c r="AH49"/>
      <c r="AI49" s="12"/>
      <c r="AJ49" s="12"/>
      <c r="AK49" s="12"/>
      <c r="AL49" s="12"/>
      <c r="AM49"/>
      <c r="AN49" s="12"/>
      <c r="AO49" s="12"/>
    </row>
    <row r="50" spans="1:42" s="5" customFormat="1" ht="15" x14ac:dyDescent="0.25">
      <c r="A50" s="5" t="s">
        <v>377</v>
      </c>
      <c r="B50" s="5" t="s">
        <v>23</v>
      </c>
      <c r="C50" s="5" t="s">
        <v>264</v>
      </c>
      <c r="D50" s="5" t="s">
        <v>262</v>
      </c>
      <c r="E50" s="8">
        <v>45870</v>
      </c>
      <c r="F50" s="8">
        <v>46054</v>
      </c>
      <c r="G50" s="15">
        <v>76000</v>
      </c>
      <c r="H50" s="5">
        <v>0</v>
      </c>
      <c r="I50" s="15">
        <f t="shared" si="5"/>
        <v>76000</v>
      </c>
      <c r="J50" s="5">
        <v>2181.1999999999998</v>
      </c>
      <c r="K50" s="5">
        <v>6497.56</v>
      </c>
      <c r="L50" s="5">
        <v>2310.4</v>
      </c>
      <c r="M50" s="5">
        <v>25</v>
      </c>
      <c r="N50" s="15">
        <f t="shared" si="6"/>
        <v>11014.16</v>
      </c>
      <c r="O50" s="15">
        <f t="shared" si="7"/>
        <v>64985.84</v>
      </c>
      <c r="R50" s="12"/>
      <c r="S50" s="12"/>
      <c r="T50" s="12"/>
      <c r="U50" s="12"/>
      <c r="V50"/>
      <c r="W50"/>
      <c r="X50"/>
      <c r="Y50"/>
      <c r="Z50"/>
      <c r="AA50"/>
      <c r="AB50"/>
      <c r="AC50"/>
      <c r="AD50"/>
      <c r="AE50"/>
      <c r="AF50"/>
      <c r="AG50"/>
      <c r="AH50"/>
      <c r="AI50" s="12"/>
      <c r="AJ50" s="12"/>
      <c r="AK50" s="12"/>
      <c r="AL50" s="12"/>
      <c r="AM50"/>
      <c r="AN50" s="12"/>
      <c r="AO50" s="12"/>
      <c r="AP50" s="1"/>
    </row>
    <row r="51" spans="1:42" ht="12" customHeight="1" x14ac:dyDescent="0.25">
      <c r="A51" s="5" t="s">
        <v>165</v>
      </c>
      <c r="B51" s="5" t="s">
        <v>94</v>
      </c>
      <c r="C51" s="5" t="s">
        <v>264</v>
      </c>
      <c r="D51" s="5" t="s">
        <v>262</v>
      </c>
      <c r="E51" s="8">
        <v>45748</v>
      </c>
      <c r="F51" s="8">
        <v>45931</v>
      </c>
      <c r="G51" s="15">
        <v>55000</v>
      </c>
      <c r="H51" s="15">
        <v>0</v>
      </c>
      <c r="I51" s="15">
        <f t="shared" si="5"/>
        <v>55000</v>
      </c>
      <c r="J51" s="15">
        <v>1578.5</v>
      </c>
      <c r="K51" s="15">
        <v>2559.6799999999998</v>
      </c>
      <c r="L51" s="15">
        <v>1672</v>
      </c>
      <c r="M51" s="15">
        <v>25</v>
      </c>
      <c r="N51" s="15">
        <f t="shared" si="6"/>
        <v>5835.18</v>
      </c>
      <c r="O51" s="15">
        <f t="shared" si="7"/>
        <v>49164.82</v>
      </c>
      <c r="P51" s="5"/>
      <c r="Q51" s="5"/>
      <c r="R51" s="12"/>
      <c r="S51" s="12"/>
      <c r="T51" s="12"/>
      <c r="U51" s="12"/>
      <c r="V51"/>
      <c r="W51"/>
      <c r="X51"/>
      <c r="Y51"/>
      <c r="Z51"/>
      <c r="AA51"/>
      <c r="AB51"/>
      <c r="AC51"/>
      <c r="AD51"/>
      <c r="AE51"/>
      <c r="AF51"/>
      <c r="AG51"/>
      <c r="AH51"/>
      <c r="AI51" s="12"/>
      <c r="AJ51" s="12"/>
      <c r="AK51" s="12"/>
      <c r="AL51" s="12"/>
      <c r="AM51"/>
      <c r="AN51" s="12"/>
      <c r="AO51" s="12"/>
    </row>
    <row r="52" spans="1:42" ht="12" customHeight="1" x14ac:dyDescent="0.25">
      <c r="A52" s="5" t="s">
        <v>157</v>
      </c>
      <c r="B52" s="5" t="s">
        <v>94</v>
      </c>
      <c r="C52" s="5" t="s">
        <v>264</v>
      </c>
      <c r="D52" s="5" t="s">
        <v>262</v>
      </c>
      <c r="E52" s="8">
        <v>45717</v>
      </c>
      <c r="F52" s="8">
        <v>45901</v>
      </c>
      <c r="G52" s="15">
        <v>55000</v>
      </c>
      <c r="H52" s="15">
        <v>0</v>
      </c>
      <c r="I52" s="15">
        <f t="shared" si="5"/>
        <v>55000</v>
      </c>
      <c r="J52" s="15">
        <v>1578.5</v>
      </c>
      <c r="K52" s="15">
        <v>2559.6799999999998</v>
      </c>
      <c r="L52" s="15">
        <v>1672</v>
      </c>
      <c r="M52" s="15">
        <v>25</v>
      </c>
      <c r="N52" s="15">
        <f t="shared" si="6"/>
        <v>5835.18</v>
      </c>
      <c r="O52" s="15">
        <f t="shared" si="7"/>
        <v>49164.82</v>
      </c>
      <c r="P52" s="5"/>
      <c r="Q52" s="5"/>
      <c r="R52" s="12"/>
      <c r="S52" s="12"/>
      <c r="T52" s="12"/>
      <c r="U52" s="12"/>
      <c r="V52"/>
      <c r="W52"/>
      <c r="X52"/>
      <c r="Y52"/>
      <c r="Z52"/>
      <c r="AA52"/>
      <c r="AB52"/>
      <c r="AC52"/>
      <c r="AD52"/>
      <c r="AE52"/>
      <c r="AF52"/>
      <c r="AG52"/>
      <c r="AH52"/>
      <c r="AI52" s="12"/>
      <c r="AJ52" s="12"/>
      <c r="AK52" s="12"/>
      <c r="AL52" s="12"/>
      <c r="AM52"/>
      <c r="AN52" s="12"/>
      <c r="AO52" s="12"/>
      <c r="AP52" s="5"/>
    </row>
    <row r="53" spans="1:42" ht="12" customHeight="1" x14ac:dyDescent="0.25">
      <c r="A53" s="5" t="s">
        <v>285</v>
      </c>
      <c r="B53" s="5" t="s">
        <v>16</v>
      </c>
      <c r="C53" s="5" t="s">
        <v>264</v>
      </c>
      <c r="D53" s="5" t="s">
        <v>263</v>
      </c>
      <c r="E53" s="8">
        <v>45839</v>
      </c>
      <c r="F53" s="8">
        <v>46023</v>
      </c>
      <c r="G53" s="15">
        <v>55000</v>
      </c>
      <c r="H53" s="15">
        <v>0</v>
      </c>
      <c r="I53" s="15">
        <f t="shared" si="5"/>
        <v>55000</v>
      </c>
      <c r="J53" s="15">
        <v>1578.5</v>
      </c>
      <c r="K53" s="15">
        <v>2559.6799999999998</v>
      </c>
      <c r="L53" s="15">
        <v>1672</v>
      </c>
      <c r="M53" s="15">
        <v>20946.900000000001</v>
      </c>
      <c r="N53" s="15">
        <f t="shared" si="6"/>
        <v>26757.08</v>
      </c>
      <c r="O53" s="15">
        <f t="shared" si="7"/>
        <v>28242.92</v>
      </c>
      <c r="P53" s="5"/>
      <c r="Q53" s="5"/>
      <c r="R53" s="12"/>
      <c r="S53" s="12"/>
      <c r="T53" s="12"/>
      <c r="U53" s="12"/>
      <c r="V53"/>
      <c r="W53"/>
      <c r="X53"/>
      <c r="Y53"/>
      <c r="Z53"/>
      <c r="AA53"/>
      <c r="AB53"/>
      <c r="AC53"/>
      <c r="AD53"/>
      <c r="AE53"/>
      <c r="AF53"/>
      <c r="AG53"/>
      <c r="AH53"/>
      <c r="AI53" s="12"/>
      <c r="AJ53" s="12"/>
      <c r="AK53" s="12"/>
      <c r="AL53" s="12"/>
      <c r="AM53" s="12"/>
      <c r="AN53" s="12"/>
      <c r="AO53" s="12"/>
    </row>
    <row r="54" spans="1:42" ht="12" customHeight="1" x14ac:dyDescent="0.25">
      <c r="A54" s="5" t="s">
        <v>293</v>
      </c>
      <c r="B54" s="5" t="s">
        <v>16</v>
      </c>
      <c r="C54" s="5" t="s">
        <v>264</v>
      </c>
      <c r="D54" s="5" t="s">
        <v>262</v>
      </c>
      <c r="E54" s="8">
        <v>45870</v>
      </c>
      <c r="F54" s="8">
        <v>46054</v>
      </c>
      <c r="G54" s="15">
        <v>55000</v>
      </c>
      <c r="H54" s="15">
        <v>0</v>
      </c>
      <c r="I54" s="15">
        <f t="shared" si="5"/>
        <v>55000</v>
      </c>
      <c r="J54" s="15">
        <v>1578.5</v>
      </c>
      <c r="K54" s="15">
        <v>2559.6799999999998</v>
      </c>
      <c r="L54" s="15">
        <v>1672</v>
      </c>
      <c r="M54" s="15">
        <v>6097.31</v>
      </c>
      <c r="N54" s="15">
        <f t="shared" si="6"/>
        <v>11907.490000000002</v>
      </c>
      <c r="O54" s="15">
        <f t="shared" si="7"/>
        <v>43092.509999999995</v>
      </c>
      <c r="P54" s="5"/>
      <c r="Q54" s="5"/>
      <c r="R54" s="12"/>
      <c r="S54" s="12"/>
      <c r="T54" s="12"/>
      <c r="U54" s="12"/>
      <c r="V54"/>
      <c r="W54"/>
      <c r="X54"/>
      <c r="Y54"/>
      <c r="Z54"/>
      <c r="AA54"/>
      <c r="AB54"/>
      <c r="AC54"/>
      <c r="AD54"/>
      <c r="AE54"/>
      <c r="AF54"/>
      <c r="AG54"/>
      <c r="AH54"/>
      <c r="AI54" s="12"/>
      <c r="AJ54" s="12"/>
      <c r="AK54" s="12"/>
      <c r="AL54" s="12"/>
      <c r="AM54"/>
      <c r="AN54" s="12"/>
      <c r="AO54" s="12"/>
    </row>
    <row r="55" spans="1:42" ht="12" customHeight="1" x14ac:dyDescent="0.25">
      <c r="A55" s="5" t="s">
        <v>166</v>
      </c>
      <c r="B55" s="5" t="s">
        <v>16</v>
      </c>
      <c r="C55" s="5" t="s">
        <v>264</v>
      </c>
      <c r="D55" s="5" t="s">
        <v>262</v>
      </c>
      <c r="E55" s="8">
        <v>45717</v>
      </c>
      <c r="F55" s="8">
        <v>45901</v>
      </c>
      <c r="G55" s="15">
        <v>40000</v>
      </c>
      <c r="H55" s="15">
        <v>0</v>
      </c>
      <c r="I55" s="15">
        <f t="shared" si="5"/>
        <v>40000</v>
      </c>
      <c r="J55" s="15">
        <v>1148</v>
      </c>
      <c r="K55" s="15">
        <v>442.65</v>
      </c>
      <c r="L55" s="15">
        <v>1216</v>
      </c>
      <c r="M55" s="15">
        <v>25</v>
      </c>
      <c r="N55" s="15">
        <f>+J55+K55+M55+L55</f>
        <v>2831.65</v>
      </c>
      <c r="O55" s="15">
        <f t="shared" si="7"/>
        <v>37168.35</v>
      </c>
      <c r="P55" s="5"/>
      <c r="Q55" s="5"/>
      <c r="R55" s="12"/>
      <c r="S55" s="12"/>
      <c r="T55" s="12"/>
      <c r="U55" s="12"/>
      <c r="V55"/>
      <c r="W55"/>
      <c r="X55"/>
      <c r="Y55"/>
      <c r="Z55"/>
      <c r="AA55"/>
      <c r="AB55"/>
      <c r="AC55"/>
      <c r="AD55"/>
      <c r="AE55"/>
      <c r="AF55"/>
      <c r="AG55"/>
      <c r="AH55"/>
      <c r="AI55" s="12"/>
      <c r="AJ55" s="12"/>
      <c r="AK55" s="12"/>
      <c r="AL55" s="12"/>
      <c r="AM55"/>
      <c r="AN55" s="12"/>
      <c r="AO55" s="12"/>
    </row>
    <row r="56" spans="1:42" ht="12" customHeight="1" thickBot="1" x14ac:dyDescent="0.3">
      <c r="D56" s="24">
        <v>31</v>
      </c>
      <c r="E56" s="19"/>
      <c r="F56" s="19"/>
      <c r="G56" s="19">
        <f>SUM(G25:G55)</f>
        <v>2578000</v>
      </c>
      <c r="H56" s="19">
        <f t="shared" ref="H56:O56" si="8">SUM(H25:H55)</f>
        <v>0</v>
      </c>
      <c r="I56" s="19">
        <f t="shared" si="8"/>
        <v>2578000</v>
      </c>
      <c r="J56" s="19">
        <f t="shared" si="8"/>
        <v>73988.599999999962</v>
      </c>
      <c r="K56" s="19">
        <f t="shared" si="8"/>
        <v>259331.5199999999</v>
      </c>
      <c r="L56" s="19">
        <f t="shared" si="8"/>
        <v>78371.200000000012</v>
      </c>
      <c r="M56" s="19">
        <f t="shared" si="8"/>
        <v>146780.56</v>
      </c>
      <c r="N56" s="19">
        <f t="shared" si="8"/>
        <v>558471.87999999977</v>
      </c>
      <c r="O56" s="19">
        <f t="shared" si="8"/>
        <v>2019528.1200000003</v>
      </c>
      <c r="P56" s="5"/>
      <c r="Q56" s="5"/>
      <c r="R56" s="12"/>
      <c r="S56" s="12"/>
      <c r="T56" s="12"/>
      <c r="U56" s="12"/>
      <c r="V56"/>
      <c r="W56"/>
      <c r="X56"/>
      <c r="Y56"/>
      <c r="Z56"/>
      <c r="AA56"/>
      <c r="AB56"/>
      <c r="AC56"/>
      <c r="AD56"/>
      <c r="AE56"/>
      <c r="AF56"/>
      <c r="AG56"/>
      <c r="AH56"/>
      <c r="AI56" s="12"/>
      <c r="AJ56" s="12"/>
      <c r="AK56" s="12"/>
      <c r="AL56" s="12"/>
      <c r="AM56"/>
      <c r="AN56" s="12"/>
      <c r="AO56" s="12"/>
    </row>
    <row r="57" spans="1:42" ht="12" customHeight="1" x14ac:dyDescent="0.25">
      <c r="H57" s="5"/>
      <c r="J57" s="5"/>
      <c r="K57" s="5"/>
      <c r="L57" s="5"/>
      <c r="M57" s="5"/>
      <c r="P57" s="5"/>
      <c r="Q57" s="5"/>
      <c r="R57" s="12"/>
      <c r="S57" s="12"/>
      <c r="T57" s="12"/>
      <c r="U57" s="12"/>
      <c r="V57"/>
      <c r="W57"/>
      <c r="X57"/>
      <c r="Y57"/>
      <c r="Z57"/>
      <c r="AA57"/>
      <c r="AB57"/>
      <c r="AC57"/>
      <c r="AD57"/>
      <c r="AE57"/>
      <c r="AF57"/>
      <c r="AG57"/>
      <c r="AH57"/>
      <c r="AI57" s="12"/>
      <c r="AJ57" s="12"/>
      <c r="AK57" s="12"/>
      <c r="AL57" s="12"/>
      <c r="AM57"/>
      <c r="AN57" s="12"/>
      <c r="AO57" s="12"/>
    </row>
    <row r="58" spans="1:42" ht="12" customHeight="1" x14ac:dyDescent="0.25">
      <c r="H58" s="5"/>
      <c r="J58" s="5"/>
      <c r="K58" s="5"/>
      <c r="L58" s="5"/>
      <c r="M58" s="5"/>
      <c r="P58" s="5"/>
      <c r="Q58" s="5"/>
      <c r="R58" s="12"/>
      <c r="S58" s="12"/>
      <c r="T58" s="12"/>
      <c r="U58" s="12"/>
      <c r="V58"/>
      <c r="W58"/>
      <c r="X58"/>
      <c r="Y58"/>
      <c r="Z58"/>
      <c r="AA58"/>
      <c r="AB58"/>
      <c r="AC58"/>
      <c r="AD58"/>
      <c r="AE58"/>
      <c r="AF58"/>
      <c r="AG58"/>
      <c r="AH58"/>
      <c r="AI58" s="12"/>
      <c r="AJ58" s="12"/>
      <c r="AK58" s="12"/>
      <c r="AL58" s="12"/>
      <c r="AM58"/>
      <c r="AN58" s="12"/>
      <c r="AO58" s="12"/>
    </row>
    <row r="59" spans="1:42" ht="12" customHeight="1" x14ac:dyDescent="0.25">
      <c r="H59" s="5"/>
      <c r="J59" s="5"/>
      <c r="K59" s="5"/>
      <c r="L59" s="5"/>
      <c r="M59" s="5"/>
      <c r="P59" s="5"/>
      <c r="Q59" s="5"/>
      <c r="R59" s="12"/>
      <c r="S59" s="12"/>
      <c r="T59" s="12"/>
      <c r="U59" s="12"/>
      <c r="V59"/>
      <c r="W59"/>
      <c r="X59"/>
      <c r="Y59"/>
      <c r="Z59"/>
      <c r="AA59"/>
      <c r="AB59"/>
      <c r="AC59"/>
      <c r="AD59"/>
      <c r="AE59"/>
      <c r="AF59"/>
      <c r="AG59"/>
      <c r="AH59"/>
      <c r="AI59" s="12"/>
      <c r="AJ59" s="12"/>
      <c r="AK59" s="12"/>
      <c r="AL59" s="12"/>
      <c r="AM59" s="12"/>
      <c r="AN59" s="12"/>
      <c r="AO59" s="12"/>
    </row>
    <row r="60" spans="1:42" ht="12" customHeight="1" x14ac:dyDescent="0.25">
      <c r="A60" s="11" t="s">
        <v>171</v>
      </c>
      <c r="E60" s="8"/>
      <c r="F60" s="8"/>
      <c r="G60" s="15"/>
      <c r="H60" s="15"/>
      <c r="I60" s="15"/>
      <c r="J60" s="15"/>
      <c r="K60" s="15"/>
      <c r="L60" s="15"/>
      <c r="M60" s="15"/>
      <c r="N60" s="15"/>
      <c r="O60" s="15"/>
      <c r="P60" s="5"/>
      <c r="Q60" s="5"/>
      <c r="R60" s="12"/>
      <c r="S60" s="12"/>
      <c r="T60" s="12"/>
      <c r="U60" s="12"/>
      <c r="V60"/>
      <c r="W60"/>
      <c r="X60"/>
      <c r="Y60"/>
      <c r="Z60"/>
      <c r="AA60"/>
      <c r="AB60"/>
      <c r="AC60"/>
      <c r="AD60"/>
      <c r="AE60"/>
      <c r="AF60"/>
      <c r="AG60"/>
      <c r="AH60"/>
      <c r="AI60" s="12"/>
      <c r="AJ60" s="12"/>
      <c r="AK60" s="12"/>
      <c r="AL60" s="12"/>
      <c r="AM60" s="12"/>
      <c r="AN60" s="12"/>
      <c r="AO60" s="12"/>
    </row>
    <row r="61" spans="1:42" ht="12" customHeight="1" x14ac:dyDescent="0.25">
      <c r="A61" s="21" t="s">
        <v>322</v>
      </c>
      <c r="B61" s="21" t="s">
        <v>333</v>
      </c>
      <c r="C61" s="21" t="s">
        <v>323</v>
      </c>
      <c r="D61" s="21" t="s">
        <v>324</v>
      </c>
      <c r="E61" s="21" t="s">
        <v>325</v>
      </c>
      <c r="F61" s="21" t="s">
        <v>326</v>
      </c>
      <c r="G61" s="22" t="s">
        <v>327</v>
      </c>
      <c r="H61" s="22" t="s">
        <v>328</v>
      </c>
      <c r="I61" s="22" t="s">
        <v>329</v>
      </c>
      <c r="J61" s="22" t="s">
        <v>0</v>
      </c>
      <c r="K61" s="22" t="s">
        <v>1</v>
      </c>
      <c r="L61" s="22" t="s">
        <v>2</v>
      </c>
      <c r="M61" s="22" t="s">
        <v>330</v>
      </c>
      <c r="N61" s="22" t="s">
        <v>331</v>
      </c>
      <c r="O61" s="22" t="s">
        <v>332</v>
      </c>
      <c r="P61" s="5"/>
      <c r="Q61" s="5"/>
      <c r="R61" s="12"/>
      <c r="S61" s="12"/>
      <c r="T61" s="12"/>
      <c r="U61" s="12"/>
      <c r="V61"/>
      <c r="W61"/>
      <c r="X61"/>
      <c r="Y61"/>
      <c r="Z61"/>
      <c r="AA61"/>
      <c r="AB61"/>
      <c r="AC61"/>
      <c r="AD61"/>
      <c r="AE61"/>
      <c r="AF61"/>
      <c r="AG61"/>
      <c r="AH61"/>
      <c r="AI61" s="12"/>
      <c r="AJ61" s="12"/>
      <c r="AK61" s="12"/>
      <c r="AL61" s="12"/>
      <c r="AM61" s="12"/>
      <c r="AN61" s="12"/>
      <c r="AO61" s="12"/>
    </row>
    <row r="62" spans="1:42" ht="12" customHeight="1" x14ac:dyDescent="0.25">
      <c r="A62" s="10" t="s">
        <v>179</v>
      </c>
      <c r="B62" s="5" t="s">
        <v>180</v>
      </c>
      <c r="C62" s="5" t="s">
        <v>264</v>
      </c>
      <c r="D62" s="5" t="s">
        <v>263</v>
      </c>
      <c r="E62" s="8">
        <v>45870</v>
      </c>
      <c r="F62" s="8">
        <v>46054</v>
      </c>
      <c r="G62" s="15">
        <v>150000</v>
      </c>
      <c r="H62" s="15">
        <v>0</v>
      </c>
      <c r="I62" s="15">
        <f t="shared" ref="I62:I81" si="9">+G62+H62</f>
        <v>150000</v>
      </c>
      <c r="J62" s="15">
        <v>4305</v>
      </c>
      <c r="K62" s="15">
        <v>23866.62</v>
      </c>
      <c r="L62" s="15">
        <v>4560</v>
      </c>
      <c r="M62" s="15">
        <v>3624.02</v>
      </c>
      <c r="N62" s="15">
        <f>+J62+K62+M62+L62</f>
        <v>36355.64</v>
      </c>
      <c r="O62" s="15">
        <f t="shared" ref="O62" si="10">+I62-N62</f>
        <v>113644.36</v>
      </c>
      <c r="P62" s="5"/>
      <c r="Q62" s="5"/>
      <c r="R62" s="12"/>
      <c r="S62" s="12"/>
      <c r="T62" s="12"/>
      <c r="U62" s="12"/>
      <c r="V62"/>
      <c r="W62"/>
      <c r="X62"/>
      <c r="Y62"/>
      <c r="Z62"/>
      <c r="AA62"/>
      <c r="AB62"/>
      <c r="AC62"/>
      <c r="AD62"/>
      <c r="AE62"/>
      <c r="AF62"/>
      <c r="AG62"/>
      <c r="AH62"/>
      <c r="AI62" s="12"/>
      <c r="AJ62" s="12"/>
      <c r="AK62" s="12"/>
      <c r="AL62" s="12"/>
      <c r="AM62"/>
      <c r="AN62" s="12"/>
      <c r="AO62" s="12"/>
    </row>
    <row r="63" spans="1:42" ht="12" customHeight="1" x14ac:dyDescent="0.25">
      <c r="A63" s="5" t="s">
        <v>303</v>
      </c>
      <c r="B63" s="5" t="s">
        <v>20</v>
      </c>
      <c r="C63" s="5" t="s">
        <v>264</v>
      </c>
      <c r="D63" s="5" t="s">
        <v>262</v>
      </c>
      <c r="E63" s="8">
        <v>45778</v>
      </c>
      <c r="F63" s="8">
        <v>45962</v>
      </c>
      <c r="G63" s="15">
        <v>76000</v>
      </c>
      <c r="H63" s="15">
        <v>0</v>
      </c>
      <c r="I63" s="15">
        <f t="shared" si="9"/>
        <v>76000</v>
      </c>
      <c r="J63" s="15">
        <v>2181.1999999999998</v>
      </c>
      <c r="K63" s="15">
        <v>6154.46</v>
      </c>
      <c r="L63" s="15">
        <v>2310.4</v>
      </c>
      <c r="M63" s="15">
        <v>2380.9499999999998</v>
      </c>
      <c r="N63" s="15">
        <f t="shared" ref="N63:N83" si="11">+J63+K63+M63+L63</f>
        <v>13027.01</v>
      </c>
      <c r="O63" s="15">
        <f t="shared" ref="O63:O83" si="12">+I63-N63</f>
        <v>62972.99</v>
      </c>
      <c r="P63" s="5"/>
      <c r="Q63" s="5"/>
      <c r="R63" s="12"/>
      <c r="S63" s="12"/>
      <c r="T63" s="12"/>
      <c r="U63" s="12"/>
      <c r="V63"/>
      <c r="W63"/>
      <c r="X63"/>
      <c r="Y63"/>
      <c r="Z63"/>
      <c r="AA63"/>
      <c r="AB63"/>
      <c r="AC63"/>
      <c r="AD63"/>
      <c r="AE63"/>
      <c r="AF63"/>
      <c r="AG63"/>
      <c r="AH63"/>
      <c r="AI63" s="12"/>
      <c r="AJ63" s="12"/>
      <c r="AK63"/>
      <c r="AL63" s="12"/>
      <c r="AM63"/>
      <c r="AN63" s="12"/>
      <c r="AO63" s="12"/>
    </row>
    <row r="64" spans="1:42" ht="12" customHeight="1" x14ac:dyDescent="0.25">
      <c r="A64" s="5" t="s">
        <v>401</v>
      </c>
      <c r="B64" s="5" t="s">
        <v>20</v>
      </c>
      <c r="C64" s="5" t="s">
        <v>264</v>
      </c>
      <c r="D64" s="5" t="s">
        <v>262</v>
      </c>
      <c r="E64" s="8">
        <v>45870</v>
      </c>
      <c r="F64" s="8">
        <v>46054</v>
      </c>
      <c r="G64" s="15">
        <v>75000</v>
      </c>
      <c r="H64" s="15">
        <v>0</v>
      </c>
      <c r="I64" s="15">
        <f t="shared" si="9"/>
        <v>75000</v>
      </c>
      <c r="J64" s="15">
        <v>2152.5</v>
      </c>
      <c r="K64" s="15">
        <v>6309.38</v>
      </c>
      <c r="L64" s="15">
        <v>2280</v>
      </c>
      <c r="M64" s="15">
        <v>25</v>
      </c>
      <c r="N64" s="15">
        <f t="shared" si="11"/>
        <v>10766.880000000001</v>
      </c>
      <c r="O64" s="15">
        <f t="shared" si="12"/>
        <v>64233.119999999995</v>
      </c>
      <c r="P64" s="5"/>
      <c r="Q64" s="5"/>
      <c r="R64" s="12"/>
      <c r="S64" s="12"/>
      <c r="T64" s="12"/>
      <c r="U64" s="12"/>
      <c r="V64"/>
      <c r="W64"/>
      <c r="X64"/>
      <c r="Y64"/>
      <c r="Z64"/>
      <c r="AA64"/>
      <c r="AB64"/>
      <c r="AC64"/>
      <c r="AD64"/>
      <c r="AE64"/>
      <c r="AF64"/>
      <c r="AG64"/>
      <c r="AH64"/>
      <c r="AI64" s="12"/>
      <c r="AJ64" s="12"/>
      <c r="AK64" s="12"/>
      <c r="AL64" s="12"/>
      <c r="AM64"/>
      <c r="AN64" s="12"/>
      <c r="AO64" s="12"/>
    </row>
    <row r="65" spans="1:42" ht="12" customHeight="1" x14ac:dyDescent="0.25">
      <c r="A65" s="5" t="s">
        <v>295</v>
      </c>
      <c r="B65" s="5" t="s">
        <v>20</v>
      </c>
      <c r="C65" s="5" t="s">
        <v>264</v>
      </c>
      <c r="D65" s="5" t="s">
        <v>263</v>
      </c>
      <c r="E65" s="8">
        <v>45870</v>
      </c>
      <c r="F65" s="8">
        <v>46054</v>
      </c>
      <c r="G65" s="15">
        <v>76000</v>
      </c>
      <c r="H65" s="15">
        <v>0</v>
      </c>
      <c r="I65" s="15">
        <f t="shared" si="9"/>
        <v>76000</v>
      </c>
      <c r="J65" s="15">
        <v>2181.1999999999998</v>
      </c>
      <c r="K65" s="15">
        <v>6497.56</v>
      </c>
      <c r="L65" s="15">
        <v>2310.4</v>
      </c>
      <c r="M65" s="15">
        <v>25</v>
      </c>
      <c r="N65" s="15">
        <f t="shared" si="11"/>
        <v>11014.16</v>
      </c>
      <c r="O65" s="15">
        <f t="shared" si="12"/>
        <v>64985.84</v>
      </c>
      <c r="P65" s="5"/>
      <c r="Q65" s="5"/>
      <c r="R65" s="12"/>
      <c r="S65" s="12"/>
      <c r="T65" s="12"/>
      <c r="U65" s="12"/>
      <c r="V65"/>
      <c r="W65"/>
      <c r="X65"/>
      <c r="Y65"/>
      <c r="Z65"/>
      <c r="AA65"/>
      <c r="AB65"/>
      <c r="AC65"/>
      <c r="AD65"/>
      <c r="AE65"/>
      <c r="AF65"/>
      <c r="AG65"/>
      <c r="AH65"/>
      <c r="AI65" s="12"/>
      <c r="AJ65" s="12"/>
      <c r="AK65" s="12"/>
      <c r="AL65" s="12"/>
      <c r="AM65"/>
      <c r="AN65" s="12"/>
      <c r="AO65" s="12"/>
    </row>
    <row r="66" spans="1:42" ht="12" customHeight="1" x14ac:dyDescent="0.25">
      <c r="A66" s="5" t="s">
        <v>176</v>
      </c>
      <c r="B66" s="5" t="s">
        <v>20</v>
      </c>
      <c r="C66" s="5" t="s">
        <v>264</v>
      </c>
      <c r="D66" s="5" t="s">
        <v>263</v>
      </c>
      <c r="E66" s="8">
        <v>45778</v>
      </c>
      <c r="F66" s="8">
        <v>45962</v>
      </c>
      <c r="G66" s="15">
        <v>76000</v>
      </c>
      <c r="H66" s="15">
        <v>0</v>
      </c>
      <c r="I66" s="15">
        <f t="shared" si="9"/>
        <v>76000</v>
      </c>
      <c r="J66" s="15">
        <v>2181.1999999999998</v>
      </c>
      <c r="K66" s="15">
        <v>6497.56</v>
      </c>
      <c r="L66" s="15">
        <v>2310.4</v>
      </c>
      <c r="M66" s="15">
        <v>25</v>
      </c>
      <c r="N66" s="15">
        <f t="shared" si="11"/>
        <v>11014.16</v>
      </c>
      <c r="O66" s="15">
        <f t="shared" si="12"/>
        <v>64985.84</v>
      </c>
      <c r="P66" s="5"/>
      <c r="Q66" s="5"/>
      <c r="R66" s="12"/>
      <c r="S66" s="12"/>
      <c r="T66" s="12"/>
      <c r="U66" s="12"/>
      <c r="V66"/>
      <c r="W66"/>
      <c r="X66"/>
      <c r="Y66"/>
      <c r="Z66"/>
      <c r="AA66"/>
      <c r="AB66"/>
      <c r="AC66"/>
      <c r="AD66"/>
      <c r="AE66"/>
      <c r="AF66"/>
      <c r="AG66"/>
      <c r="AH66"/>
      <c r="AI66" s="12"/>
      <c r="AJ66" s="12"/>
      <c r="AK66" s="12"/>
      <c r="AL66" s="12"/>
      <c r="AM66" s="12"/>
      <c r="AN66" s="12"/>
      <c r="AO66" s="12"/>
    </row>
    <row r="67" spans="1:42" ht="12" customHeight="1" x14ac:dyDescent="0.25">
      <c r="A67" s="5" t="s">
        <v>304</v>
      </c>
      <c r="B67" s="5" t="s">
        <v>20</v>
      </c>
      <c r="C67" s="5" t="s">
        <v>264</v>
      </c>
      <c r="D67" s="5" t="s">
        <v>263</v>
      </c>
      <c r="E67" s="8">
        <v>45778</v>
      </c>
      <c r="F67" s="8">
        <v>45962</v>
      </c>
      <c r="G67" s="15">
        <v>76000</v>
      </c>
      <c r="H67" s="15">
        <v>0</v>
      </c>
      <c r="I67" s="15">
        <f t="shared" si="9"/>
        <v>76000</v>
      </c>
      <c r="J67" s="15">
        <v>2181.1999999999998</v>
      </c>
      <c r="K67" s="15">
        <v>6497.56</v>
      </c>
      <c r="L67" s="15">
        <v>2310.4</v>
      </c>
      <c r="M67" s="15">
        <v>25</v>
      </c>
      <c r="N67" s="15">
        <f t="shared" si="11"/>
        <v>11014.16</v>
      </c>
      <c r="O67" s="15">
        <f t="shared" si="12"/>
        <v>64985.84</v>
      </c>
      <c r="P67" s="5"/>
      <c r="Q67" s="5"/>
      <c r="R67" s="12"/>
      <c r="S67" s="12"/>
      <c r="T67" s="12"/>
      <c r="U67" s="12"/>
      <c r="V67"/>
      <c r="W67"/>
      <c r="X67"/>
      <c r="Y67"/>
      <c r="Z67"/>
      <c r="AA67"/>
      <c r="AB67"/>
      <c r="AC67"/>
      <c r="AD67"/>
      <c r="AE67"/>
      <c r="AF67"/>
      <c r="AG67"/>
      <c r="AH67"/>
      <c r="AI67" s="12"/>
      <c r="AJ67" s="12"/>
      <c r="AK67" s="12"/>
      <c r="AL67" s="12"/>
      <c r="AM67"/>
      <c r="AN67" s="12"/>
      <c r="AO67" s="12"/>
    </row>
    <row r="68" spans="1:42" ht="12" customHeight="1" x14ac:dyDescent="0.25">
      <c r="A68" s="5" t="s">
        <v>305</v>
      </c>
      <c r="B68" s="5" t="s">
        <v>20</v>
      </c>
      <c r="C68" s="5" t="s">
        <v>264</v>
      </c>
      <c r="D68" s="5" t="s">
        <v>263</v>
      </c>
      <c r="E68" s="8">
        <v>45778</v>
      </c>
      <c r="F68" s="8">
        <v>45962</v>
      </c>
      <c r="G68" s="15">
        <v>76000</v>
      </c>
      <c r="H68" s="15">
        <v>0</v>
      </c>
      <c r="I68" s="15">
        <f t="shared" si="9"/>
        <v>76000</v>
      </c>
      <c r="J68" s="15">
        <v>2181.1999999999998</v>
      </c>
      <c r="K68" s="15">
        <v>6497.56</v>
      </c>
      <c r="L68" s="15">
        <v>2310.4</v>
      </c>
      <c r="M68" s="15">
        <v>20034.419999999998</v>
      </c>
      <c r="N68" s="15">
        <f t="shared" si="11"/>
        <v>31023.58</v>
      </c>
      <c r="O68" s="15">
        <f t="shared" si="12"/>
        <v>44976.42</v>
      </c>
      <c r="P68" s="5"/>
      <c r="Q68" s="5"/>
      <c r="R68" s="12"/>
      <c r="S68" s="12"/>
      <c r="T68" s="12"/>
      <c r="U68" s="12"/>
      <c r="V68"/>
      <c r="W68"/>
      <c r="X68"/>
      <c r="Y68"/>
      <c r="Z68"/>
      <c r="AA68"/>
      <c r="AB68"/>
      <c r="AC68"/>
      <c r="AD68"/>
      <c r="AE68"/>
      <c r="AF68"/>
      <c r="AG68"/>
      <c r="AH68"/>
      <c r="AI68" s="12"/>
      <c r="AJ68" s="12"/>
      <c r="AK68" s="12"/>
      <c r="AL68" s="12"/>
      <c r="AM68"/>
      <c r="AN68" s="12"/>
      <c r="AO68" s="12"/>
    </row>
    <row r="69" spans="1:42" s="23" customFormat="1" ht="15" x14ac:dyDescent="0.25">
      <c r="A69" s="5" t="s">
        <v>396</v>
      </c>
      <c r="B69" s="5" t="s">
        <v>20</v>
      </c>
      <c r="C69" s="5" t="s">
        <v>264</v>
      </c>
      <c r="D69" s="5" t="s">
        <v>263</v>
      </c>
      <c r="E69" s="8">
        <v>45839</v>
      </c>
      <c r="F69" s="8">
        <v>46023</v>
      </c>
      <c r="G69" s="15">
        <v>76000</v>
      </c>
      <c r="H69" s="15">
        <v>0</v>
      </c>
      <c r="I69" s="15">
        <f t="shared" si="9"/>
        <v>76000</v>
      </c>
      <c r="J69" s="15">
        <v>2181.1999999999998</v>
      </c>
      <c r="K69" s="15">
        <v>6497.56</v>
      </c>
      <c r="L69" s="15">
        <v>2310.4</v>
      </c>
      <c r="M69" s="15">
        <v>25</v>
      </c>
      <c r="N69" s="15">
        <f t="shared" si="11"/>
        <v>11014.16</v>
      </c>
      <c r="O69" s="15">
        <f t="shared" si="12"/>
        <v>64985.84</v>
      </c>
      <c r="P69" s="5"/>
      <c r="Q69" s="5"/>
      <c r="R69" s="12"/>
      <c r="S69" s="12"/>
      <c r="T69" s="12"/>
      <c r="U69" s="12"/>
      <c r="V69"/>
      <c r="W69"/>
      <c r="X69"/>
      <c r="Y69"/>
      <c r="Z69"/>
      <c r="AA69"/>
      <c r="AB69"/>
      <c r="AC69"/>
      <c r="AD69"/>
      <c r="AE69"/>
      <c r="AF69"/>
      <c r="AG69"/>
      <c r="AH69"/>
      <c r="AI69" s="12"/>
      <c r="AJ69" s="12"/>
      <c r="AK69" s="12"/>
      <c r="AL69" s="12"/>
      <c r="AM69"/>
      <c r="AN69" s="12"/>
      <c r="AO69" s="12"/>
      <c r="AP69" s="1"/>
    </row>
    <row r="70" spans="1:42" s="23" customFormat="1" ht="15" x14ac:dyDescent="0.25">
      <c r="A70" s="5" t="s">
        <v>347</v>
      </c>
      <c r="B70" s="5" t="s">
        <v>20</v>
      </c>
      <c r="C70" s="5" t="s">
        <v>264</v>
      </c>
      <c r="D70" s="5" t="s">
        <v>263</v>
      </c>
      <c r="E70" s="8">
        <v>45839</v>
      </c>
      <c r="F70" s="8">
        <v>46023</v>
      </c>
      <c r="G70" s="15">
        <v>76000</v>
      </c>
      <c r="H70" s="15">
        <v>0</v>
      </c>
      <c r="I70" s="15">
        <f t="shared" si="9"/>
        <v>76000</v>
      </c>
      <c r="J70" s="15">
        <v>2181.1999999999998</v>
      </c>
      <c r="K70" s="15">
        <v>6497.56</v>
      </c>
      <c r="L70" s="15">
        <v>2310.4</v>
      </c>
      <c r="M70" s="15">
        <v>25</v>
      </c>
      <c r="N70" s="15">
        <f t="shared" si="11"/>
        <v>11014.16</v>
      </c>
      <c r="O70" s="15">
        <f t="shared" si="12"/>
        <v>64985.84</v>
      </c>
      <c r="P70" s="5"/>
      <c r="Q70" s="5"/>
      <c r="R70" s="12"/>
      <c r="S70" s="12"/>
      <c r="T70" s="12"/>
      <c r="U70" s="12"/>
      <c r="V70"/>
      <c r="W70"/>
      <c r="X70"/>
      <c r="Y70"/>
      <c r="Z70"/>
      <c r="AA70"/>
      <c r="AB70"/>
      <c r="AC70"/>
      <c r="AD70"/>
      <c r="AE70"/>
      <c r="AF70"/>
      <c r="AG70"/>
      <c r="AH70"/>
      <c r="AI70" s="12"/>
      <c r="AJ70" s="12"/>
      <c r="AK70" s="12"/>
      <c r="AL70" s="12"/>
      <c r="AM70" s="12"/>
      <c r="AN70" s="12"/>
      <c r="AO70" s="12"/>
      <c r="AP70" s="1"/>
    </row>
    <row r="71" spans="1:42" ht="12" customHeight="1" x14ac:dyDescent="0.25">
      <c r="A71" s="5" t="s">
        <v>177</v>
      </c>
      <c r="B71" s="5" t="s">
        <v>20</v>
      </c>
      <c r="C71" s="5" t="s">
        <v>264</v>
      </c>
      <c r="D71" s="5" t="s">
        <v>262</v>
      </c>
      <c r="E71" s="8">
        <v>45809</v>
      </c>
      <c r="F71" s="8">
        <v>45992</v>
      </c>
      <c r="G71" s="15">
        <v>76000</v>
      </c>
      <c r="H71" s="15">
        <v>0</v>
      </c>
      <c r="I71" s="15">
        <f t="shared" si="9"/>
        <v>76000</v>
      </c>
      <c r="J71" s="15">
        <v>2181.1999999999998</v>
      </c>
      <c r="K71" s="15">
        <v>6497.56</v>
      </c>
      <c r="L71" s="15">
        <v>2310.4</v>
      </c>
      <c r="M71" s="15">
        <v>25</v>
      </c>
      <c r="N71" s="15">
        <f t="shared" si="11"/>
        <v>11014.16</v>
      </c>
      <c r="O71" s="15">
        <f t="shared" si="12"/>
        <v>64985.84</v>
      </c>
      <c r="P71" s="5"/>
      <c r="Q71" s="5"/>
      <c r="R71" s="12"/>
      <c r="S71" s="12"/>
      <c r="T71" s="12"/>
      <c r="U71" s="12"/>
      <c r="V71"/>
      <c r="W71"/>
      <c r="X71"/>
      <c r="Y71"/>
      <c r="Z71"/>
      <c r="AA71"/>
      <c r="AB71"/>
      <c r="AC71"/>
      <c r="AD71"/>
      <c r="AE71"/>
      <c r="AF71"/>
      <c r="AG71"/>
      <c r="AH71"/>
      <c r="AI71" s="12"/>
      <c r="AJ71" s="12"/>
      <c r="AK71" s="12"/>
      <c r="AL71" s="12"/>
      <c r="AM71"/>
      <c r="AN71" s="12"/>
      <c r="AO71" s="12"/>
      <c r="AP71" s="23"/>
    </row>
    <row r="72" spans="1:42" ht="12" customHeight="1" x14ac:dyDescent="0.25">
      <c r="A72" s="5" t="s">
        <v>172</v>
      </c>
      <c r="B72" s="5" t="s">
        <v>20</v>
      </c>
      <c r="C72" s="5" t="s">
        <v>264</v>
      </c>
      <c r="D72" s="5" t="s">
        <v>262</v>
      </c>
      <c r="E72" s="8">
        <v>45870</v>
      </c>
      <c r="F72" s="8">
        <v>46054</v>
      </c>
      <c r="G72" s="15">
        <v>50000</v>
      </c>
      <c r="H72" s="15">
        <v>0</v>
      </c>
      <c r="I72" s="15">
        <f t="shared" si="9"/>
        <v>50000</v>
      </c>
      <c r="J72" s="15">
        <v>1435</v>
      </c>
      <c r="K72" s="15">
        <v>1854</v>
      </c>
      <c r="L72" s="15">
        <v>1520</v>
      </c>
      <c r="M72" s="15">
        <v>25</v>
      </c>
      <c r="N72" s="15">
        <f t="shared" si="11"/>
        <v>4834</v>
      </c>
      <c r="O72" s="15">
        <f t="shared" si="12"/>
        <v>45166</v>
      </c>
      <c r="P72" s="5"/>
      <c r="Q72" s="5"/>
      <c r="R72" s="12"/>
      <c r="S72" s="12"/>
      <c r="T72" s="12"/>
      <c r="U72" s="12"/>
      <c r="V72"/>
      <c r="W72"/>
      <c r="X72"/>
      <c r="Y72"/>
      <c r="Z72"/>
      <c r="AA72"/>
      <c r="AB72"/>
      <c r="AC72"/>
      <c r="AD72"/>
      <c r="AE72"/>
      <c r="AF72"/>
      <c r="AG72"/>
      <c r="AH72"/>
      <c r="AI72" s="12"/>
      <c r="AJ72" s="12"/>
      <c r="AK72" s="12"/>
      <c r="AL72" s="12"/>
      <c r="AM72"/>
      <c r="AN72" s="12"/>
      <c r="AO72" s="12"/>
      <c r="AP72" s="23"/>
    </row>
    <row r="73" spans="1:42" ht="12" customHeight="1" x14ac:dyDescent="0.25">
      <c r="A73" s="5" t="s">
        <v>306</v>
      </c>
      <c r="B73" s="5" t="s">
        <v>20</v>
      </c>
      <c r="C73" s="5" t="s">
        <v>264</v>
      </c>
      <c r="D73" s="5" t="s">
        <v>262</v>
      </c>
      <c r="E73" s="8">
        <v>45778</v>
      </c>
      <c r="F73" s="8">
        <v>45962</v>
      </c>
      <c r="G73" s="15">
        <v>76000</v>
      </c>
      <c r="H73" s="15">
        <v>0</v>
      </c>
      <c r="I73" s="15">
        <f t="shared" si="9"/>
        <v>76000</v>
      </c>
      <c r="J73" s="15">
        <v>2181.1999999999998</v>
      </c>
      <c r="K73" s="15">
        <v>6497.56</v>
      </c>
      <c r="L73" s="15">
        <v>2310.4</v>
      </c>
      <c r="M73" s="15">
        <v>665.49</v>
      </c>
      <c r="N73" s="15">
        <f t="shared" si="11"/>
        <v>11654.65</v>
      </c>
      <c r="O73" s="15">
        <f t="shared" si="12"/>
        <v>64345.35</v>
      </c>
      <c r="P73" s="5"/>
      <c r="Q73" s="5"/>
      <c r="R73" s="12"/>
      <c r="S73" s="12"/>
      <c r="T73" s="12"/>
      <c r="U73" s="12"/>
      <c r="V73"/>
      <c r="W73"/>
      <c r="X73"/>
      <c r="Y73"/>
      <c r="Z73"/>
      <c r="AA73"/>
      <c r="AB73"/>
      <c r="AC73"/>
      <c r="AD73"/>
      <c r="AE73"/>
      <c r="AF73"/>
      <c r="AG73"/>
      <c r="AH73"/>
      <c r="AI73" s="12"/>
      <c r="AJ73" s="12"/>
      <c r="AK73" s="12"/>
      <c r="AL73" s="12"/>
      <c r="AM73"/>
      <c r="AN73" s="12"/>
      <c r="AO73" s="12"/>
    </row>
    <row r="74" spans="1:42" customFormat="1" ht="15" x14ac:dyDescent="0.25">
      <c r="A74" s="5" t="s">
        <v>370</v>
      </c>
      <c r="B74" s="5" t="s">
        <v>20</v>
      </c>
      <c r="C74" s="5" t="s">
        <v>264</v>
      </c>
      <c r="D74" s="5" t="s">
        <v>263</v>
      </c>
      <c r="E74" s="8">
        <v>45839</v>
      </c>
      <c r="F74" s="8">
        <v>46023</v>
      </c>
      <c r="G74" s="7">
        <v>76000</v>
      </c>
      <c r="H74" s="7">
        <v>0</v>
      </c>
      <c r="I74" s="7">
        <v>76000</v>
      </c>
      <c r="J74" s="7">
        <v>2181.1999999999998</v>
      </c>
      <c r="K74" s="7">
        <v>6497.56</v>
      </c>
      <c r="L74" s="7">
        <v>2310.4</v>
      </c>
      <c r="M74" s="7">
        <v>25</v>
      </c>
      <c r="N74" s="15">
        <f t="shared" si="11"/>
        <v>11014.16</v>
      </c>
      <c r="O74" s="15">
        <f t="shared" si="12"/>
        <v>64985.84</v>
      </c>
      <c r="P74" s="5"/>
      <c r="Q74" s="5"/>
      <c r="R74" s="12"/>
      <c r="S74" s="12"/>
      <c r="T74" s="12"/>
      <c r="U74" s="12"/>
      <c r="AI74" s="12"/>
      <c r="AJ74" s="12"/>
      <c r="AK74" s="12"/>
      <c r="AL74" s="12"/>
      <c r="AM74" s="12"/>
      <c r="AN74" s="12"/>
      <c r="AO74" s="12"/>
      <c r="AP74" s="1"/>
    </row>
    <row r="75" spans="1:42" customFormat="1" ht="15" x14ac:dyDescent="0.25">
      <c r="A75" s="5" t="s">
        <v>371</v>
      </c>
      <c r="B75" s="5" t="s">
        <v>20</v>
      </c>
      <c r="C75" s="5" t="s">
        <v>264</v>
      </c>
      <c r="D75" s="5" t="s">
        <v>262</v>
      </c>
      <c r="E75" s="8">
        <v>45839</v>
      </c>
      <c r="F75" s="8">
        <v>46023</v>
      </c>
      <c r="G75" s="7">
        <v>76000</v>
      </c>
      <c r="H75" s="7">
        <v>0</v>
      </c>
      <c r="I75" s="7">
        <v>76000</v>
      </c>
      <c r="J75" s="7">
        <v>2181.1999999999998</v>
      </c>
      <c r="K75" s="7">
        <v>6497.56</v>
      </c>
      <c r="L75" s="7">
        <v>2310.4</v>
      </c>
      <c r="M75" s="7">
        <v>25</v>
      </c>
      <c r="N75" s="15">
        <f t="shared" si="11"/>
        <v>11014.16</v>
      </c>
      <c r="O75" s="15">
        <f t="shared" si="12"/>
        <v>64985.84</v>
      </c>
      <c r="P75" s="5"/>
      <c r="Q75" s="5"/>
      <c r="R75" s="12"/>
      <c r="S75" s="12"/>
      <c r="T75" s="12"/>
      <c r="U75" s="12"/>
      <c r="AI75" s="12"/>
      <c r="AJ75" s="12"/>
      <c r="AK75" s="12"/>
      <c r="AL75" s="12"/>
      <c r="AM75" s="12"/>
      <c r="AN75" s="12"/>
      <c r="AO75" s="12"/>
      <c r="AP75" s="1"/>
    </row>
    <row r="76" spans="1:42" ht="12" customHeight="1" x14ac:dyDescent="0.25">
      <c r="A76" s="5" t="s">
        <v>174</v>
      </c>
      <c r="B76" s="5" t="s">
        <v>20</v>
      </c>
      <c r="C76" s="5" t="s">
        <v>264</v>
      </c>
      <c r="D76" s="5" t="s">
        <v>263</v>
      </c>
      <c r="E76" s="8">
        <v>45778</v>
      </c>
      <c r="F76" s="8">
        <v>45962</v>
      </c>
      <c r="G76" s="15">
        <v>76000</v>
      </c>
      <c r="H76" s="15">
        <v>0</v>
      </c>
      <c r="I76" s="15">
        <f t="shared" si="9"/>
        <v>76000</v>
      </c>
      <c r="J76" s="15">
        <v>2181.1999999999998</v>
      </c>
      <c r="K76" s="15">
        <v>6497.56</v>
      </c>
      <c r="L76" s="15">
        <v>2310.4</v>
      </c>
      <c r="M76" s="15">
        <v>25</v>
      </c>
      <c r="N76" s="15">
        <f t="shared" si="11"/>
        <v>11014.16</v>
      </c>
      <c r="O76" s="15">
        <f t="shared" si="12"/>
        <v>64985.84</v>
      </c>
      <c r="P76" s="5"/>
      <c r="Q76" s="5"/>
      <c r="R76" s="12"/>
      <c r="S76" s="12"/>
      <c r="T76" s="12"/>
      <c r="U76" s="12"/>
      <c r="V76"/>
      <c r="W76"/>
      <c r="X76"/>
      <c r="Y76"/>
      <c r="Z76"/>
      <c r="AA76"/>
      <c r="AB76"/>
      <c r="AC76"/>
      <c r="AD76"/>
      <c r="AE76"/>
      <c r="AF76"/>
      <c r="AG76"/>
      <c r="AH76"/>
      <c r="AI76" s="12"/>
      <c r="AJ76"/>
      <c r="AK76"/>
      <c r="AL76"/>
      <c r="AM76"/>
      <c r="AN76" s="12"/>
      <c r="AO76" s="12"/>
      <c r="AP76"/>
    </row>
    <row r="77" spans="1:42" ht="12" customHeight="1" x14ac:dyDescent="0.25">
      <c r="A77" s="5" t="s">
        <v>178</v>
      </c>
      <c r="B77" s="5" t="s">
        <v>20</v>
      </c>
      <c r="C77" s="5" t="s">
        <v>264</v>
      </c>
      <c r="D77" s="5" t="s">
        <v>263</v>
      </c>
      <c r="E77" s="8">
        <v>45809</v>
      </c>
      <c r="F77" s="8">
        <v>45992</v>
      </c>
      <c r="G77" s="15">
        <v>76000</v>
      </c>
      <c r="H77" s="15">
        <v>0</v>
      </c>
      <c r="I77" s="15">
        <f t="shared" si="9"/>
        <v>76000</v>
      </c>
      <c r="J77" s="15">
        <v>2181.1999999999998</v>
      </c>
      <c r="K77" s="15">
        <v>6497.56</v>
      </c>
      <c r="L77" s="15">
        <v>2310.4</v>
      </c>
      <c r="M77" s="15">
        <v>25</v>
      </c>
      <c r="N77" s="15">
        <f t="shared" si="11"/>
        <v>11014.16</v>
      </c>
      <c r="O77" s="15">
        <f t="shared" si="12"/>
        <v>64985.84</v>
      </c>
      <c r="P77" s="5"/>
      <c r="Q77" s="5"/>
      <c r="R77" s="12"/>
      <c r="S77" s="12"/>
      <c r="T77" s="12"/>
      <c r="U77" s="12"/>
      <c r="V77"/>
      <c r="W77"/>
      <c r="X77"/>
      <c r="Y77"/>
      <c r="Z77"/>
      <c r="AA77"/>
      <c r="AB77"/>
      <c r="AC77"/>
      <c r="AD77"/>
      <c r="AE77"/>
      <c r="AF77"/>
      <c r="AG77"/>
      <c r="AH77"/>
      <c r="AI77" s="12"/>
      <c r="AJ77" s="12"/>
      <c r="AK77" s="12"/>
      <c r="AL77" s="12"/>
      <c r="AM77"/>
      <c r="AN77" s="12"/>
      <c r="AO77" s="12"/>
      <c r="AP77"/>
    </row>
    <row r="78" spans="1:42" ht="12" customHeight="1" x14ac:dyDescent="0.25">
      <c r="A78" s="5" t="s">
        <v>175</v>
      </c>
      <c r="B78" s="5" t="s">
        <v>20</v>
      </c>
      <c r="C78" s="5" t="s">
        <v>264</v>
      </c>
      <c r="D78" s="5" t="s">
        <v>262</v>
      </c>
      <c r="E78" s="8">
        <v>45717</v>
      </c>
      <c r="F78" s="8">
        <v>45901</v>
      </c>
      <c r="G78" s="15">
        <v>50000</v>
      </c>
      <c r="H78" s="15">
        <v>0</v>
      </c>
      <c r="I78" s="15">
        <f t="shared" si="9"/>
        <v>50000</v>
      </c>
      <c r="J78" s="15">
        <v>1435</v>
      </c>
      <c r="K78" s="15">
        <v>0</v>
      </c>
      <c r="L78" s="15">
        <v>1520</v>
      </c>
      <c r="M78" s="15">
        <v>25</v>
      </c>
      <c r="N78" s="15">
        <f t="shared" si="11"/>
        <v>2980</v>
      </c>
      <c r="O78" s="15">
        <f t="shared" si="12"/>
        <v>47020</v>
      </c>
      <c r="P78" s="5"/>
      <c r="Q78" s="5"/>
      <c r="R78" s="12"/>
      <c r="S78" s="12"/>
      <c r="T78" s="12"/>
      <c r="U78" s="12"/>
      <c r="V78"/>
      <c r="W78"/>
      <c r="X78"/>
      <c r="Y78"/>
      <c r="Z78"/>
      <c r="AA78"/>
      <c r="AB78"/>
      <c r="AC78"/>
      <c r="AD78"/>
      <c r="AE78"/>
      <c r="AF78"/>
      <c r="AG78"/>
      <c r="AH78"/>
      <c r="AI78" s="12"/>
      <c r="AJ78" s="12"/>
      <c r="AK78" s="12"/>
      <c r="AL78" s="12"/>
      <c r="AM78"/>
      <c r="AN78" s="12"/>
      <c r="AO78" s="12"/>
    </row>
    <row r="79" spans="1:42" ht="12" customHeight="1" x14ac:dyDescent="0.25">
      <c r="A79" s="5" t="s">
        <v>282</v>
      </c>
      <c r="B79" s="5" t="s">
        <v>20</v>
      </c>
      <c r="C79" s="5" t="s">
        <v>264</v>
      </c>
      <c r="D79" s="5" t="s">
        <v>262</v>
      </c>
      <c r="E79" s="8">
        <v>45809</v>
      </c>
      <c r="F79" s="8">
        <v>45992</v>
      </c>
      <c r="G79" s="15">
        <v>76000</v>
      </c>
      <c r="H79" s="15">
        <v>0</v>
      </c>
      <c r="I79" s="15">
        <f t="shared" si="9"/>
        <v>76000</v>
      </c>
      <c r="J79" s="15">
        <v>2181.1999999999998</v>
      </c>
      <c r="K79" s="15">
        <v>6497.56</v>
      </c>
      <c r="L79" s="15">
        <v>2310.4</v>
      </c>
      <c r="M79" s="15">
        <v>25</v>
      </c>
      <c r="N79" s="15">
        <f t="shared" si="11"/>
        <v>11014.16</v>
      </c>
      <c r="O79" s="15">
        <f t="shared" si="12"/>
        <v>64985.84</v>
      </c>
      <c r="P79" s="5"/>
      <c r="Q79" s="5"/>
      <c r="R79" s="12"/>
      <c r="S79" s="12"/>
      <c r="T79" s="12"/>
      <c r="U79" s="12"/>
      <c r="V79"/>
      <c r="W79"/>
      <c r="X79"/>
      <c r="Y79"/>
      <c r="Z79"/>
      <c r="AA79"/>
      <c r="AB79"/>
      <c r="AC79"/>
      <c r="AD79"/>
      <c r="AE79"/>
      <c r="AF79"/>
      <c r="AG79"/>
      <c r="AH79"/>
      <c r="AI79" s="12"/>
      <c r="AJ79" s="12"/>
      <c r="AK79" s="12"/>
      <c r="AL79" s="12"/>
      <c r="AM79" s="12"/>
      <c r="AN79" s="12"/>
      <c r="AO79" s="12"/>
    </row>
    <row r="80" spans="1:42" ht="12" customHeight="1" x14ac:dyDescent="0.25">
      <c r="A80" s="5" t="s">
        <v>308</v>
      </c>
      <c r="B80" s="5" t="s">
        <v>20</v>
      </c>
      <c r="C80" s="5" t="s">
        <v>264</v>
      </c>
      <c r="D80" s="5" t="s">
        <v>262</v>
      </c>
      <c r="E80" s="8">
        <v>45778</v>
      </c>
      <c r="F80" s="8">
        <v>45962</v>
      </c>
      <c r="G80" s="15">
        <v>76000</v>
      </c>
      <c r="H80" s="15">
        <v>0</v>
      </c>
      <c r="I80" s="15">
        <f t="shared" si="9"/>
        <v>76000</v>
      </c>
      <c r="J80" s="15">
        <v>2181.1999999999998</v>
      </c>
      <c r="K80" s="15">
        <v>6497.56</v>
      </c>
      <c r="L80" s="15">
        <v>2310.4</v>
      </c>
      <c r="M80" s="15">
        <v>685</v>
      </c>
      <c r="N80" s="15">
        <f t="shared" si="11"/>
        <v>11674.16</v>
      </c>
      <c r="O80" s="15">
        <f t="shared" si="12"/>
        <v>64325.84</v>
      </c>
      <c r="P80" s="5"/>
      <c r="Q80" s="5"/>
      <c r="R80" s="12"/>
      <c r="S80" s="12"/>
      <c r="T80" s="12"/>
      <c r="U80" s="12"/>
      <c r="V80"/>
      <c r="W80"/>
      <c r="X80"/>
      <c r="Y80"/>
      <c r="Z80"/>
      <c r="AA80"/>
      <c r="AB80"/>
      <c r="AC80"/>
      <c r="AD80"/>
      <c r="AE80"/>
      <c r="AF80"/>
      <c r="AG80"/>
      <c r="AH80"/>
      <c r="AI80" s="12"/>
      <c r="AJ80" s="12"/>
      <c r="AK80" s="12"/>
      <c r="AL80" s="12"/>
      <c r="AM80"/>
      <c r="AN80" s="12"/>
      <c r="AO80" s="12"/>
    </row>
    <row r="81" spans="1:42" ht="12" customHeight="1" x14ac:dyDescent="0.25">
      <c r="A81" s="5" t="s">
        <v>200</v>
      </c>
      <c r="B81" s="5" t="s">
        <v>16</v>
      </c>
      <c r="C81" s="5" t="s">
        <v>264</v>
      </c>
      <c r="D81" s="5" t="s">
        <v>262</v>
      </c>
      <c r="E81" s="8">
        <v>45870</v>
      </c>
      <c r="F81" s="8">
        <v>46054</v>
      </c>
      <c r="G81" s="15">
        <v>35000</v>
      </c>
      <c r="H81" s="15">
        <v>0</v>
      </c>
      <c r="I81" s="15">
        <f t="shared" si="9"/>
        <v>35000</v>
      </c>
      <c r="J81" s="15">
        <v>1004.5</v>
      </c>
      <c r="K81" s="15">
        <v>0</v>
      </c>
      <c r="L81" s="15">
        <v>1064</v>
      </c>
      <c r="M81" s="15">
        <v>25</v>
      </c>
      <c r="N81" s="15">
        <f t="shared" si="11"/>
        <v>2093.5</v>
      </c>
      <c r="O81" s="15">
        <f t="shared" si="12"/>
        <v>32906.5</v>
      </c>
      <c r="P81" s="5"/>
      <c r="Q81" s="5"/>
      <c r="R81" s="12"/>
      <c r="S81" s="12"/>
      <c r="T81" s="12"/>
      <c r="U81" s="12"/>
      <c r="V81"/>
      <c r="W81"/>
      <c r="X81"/>
      <c r="Y81"/>
      <c r="Z81"/>
      <c r="AA81"/>
      <c r="AB81"/>
      <c r="AC81"/>
      <c r="AD81"/>
      <c r="AE81"/>
      <c r="AF81"/>
      <c r="AG81"/>
      <c r="AH81"/>
      <c r="AI81" s="12"/>
      <c r="AJ81" s="12"/>
      <c r="AK81" s="12"/>
      <c r="AL81" s="12"/>
      <c r="AM81"/>
      <c r="AN81" s="12"/>
      <c r="AO81" s="12"/>
    </row>
    <row r="82" spans="1:42" s="5" customFormat="1" ht="15" x14ac:dyDescent="0.25">
      <c r="A82" s="5" t="s">
        <v>368</v>
      </c>
      <c r="B82" s="5" t="s">
        <v>16</v>
      </c>
      <c r="C82" s="5" t="s">
        <v>264</v>
      </c>
      <c r="D82" s="5" t="s">
        <v>263</v>
      </c>
      <c r="E82" s="8">
        <v>45839</v>
      </c>
      <c r="F82" s="8">
        <v>46023</v>
      </c>
      <c r="G82" s="7">
        <v>55000</v>
      </c>
      <c r="H82" s="7">
        <v>0</v>
      </c>
      <c r="I82" s="7">
        <v>55000</v>
      </c>
      <c r="J82" s="7">
        <v>1578.5</v>
      </c>
      <c r="K82" s="7">
        <v>2559.6799999999998</v>
      </c>
      <c r="L82" s="7">
        <v>1672</v>
      </c>
      <c r="M82" s="7">
        <v>25</v>
      </c>
      <c r="N82" s="15">
        <f t="shared" si="11"/>
        <v>5835.18</v>
      </c>
      <c r="O82" s="15">
        <f t="shared" si="12"/>
        <v>49164.82</v>
      </c>
      <c r="R82" s="12"/>
      <c r="S82" s="12"/>
      <c r="T82" s="12"/>
      <c r="U82" s="12"/>
      <c r="V82"/>
      <c r="W82"/>
      <c r="X82"/>
      <c r="Y82"/>
      <c r="Z82"/>
      <c r="AA82"/>
      <c r="AB82"/>
      <c r="AC82"/>
      <c r="AD82"/>
      <c r="AE82"/>
      <c r="AF82"/>
      <c r="AG82"/>
      <c r="AH82"/>
      <c r="AI82" s="12"/>
      <c r="AJ82" s="12"/>
      <c r="AK82" s="12"/>
      <c r="AL82" s="12"/>
      <c r="AM82"/>
      <c r="AN82" s="12"/>
      <c r="AO82" s="12"/>
      <c r="AP82" s="1"/>
    </row>
    <row r="83" spans="1:42" s="5" customFormat="1" ht="15" x14ac:dyDescent="0.25">
      <c r="A83" s="5" t="s">
        <v>369</v>
      </c>
      <c r="B83" s="5" t="s">
        <v>16</v>
      </c>
      <c r="C83" s="5" t="s">
        <v>264</v>
      </c>
      <c r="D83" s="5" t="s">
        <v>262</v>
      </c>
      <c r="E83" s="8">
        <v>45839</v>
      </c>
      <c r="F83" s="8">
        <v>46023</v>
      </c>
      <c r="G83" s="7">
        <v>55000</v>
      </c>
      <c r="H83" s="7">
        <v>0</v>
      </c>
      <c r="I83" s="7">
        <v>55000</v>
      </c>
      <c r="J83" s="7">
        <v>1578.5</v>
      </c>
      <c r="K83" s="7">
        <v>2559.6799999999998</v>
      </c>
      <c r="L83" s="7">
        <v>1672</v>
      </c>
      <c r="M83" s="7">
        <v>25</v>
      </c>
      <c r="N83" s="15">
        <f t="shared" si="11"/>
        <v>5835.18</v>
      </c>
      <c r="O83" s="15">
        <f t="shared" si="12"/>
        <v>49164.82</v>
      </c>
      <c r="R83" s="12"/>
      <c r="S83" s="12"/>
      <c r="T83" s="12"/>
      <c r="U83" s="12"/>
      <c r="V83"/>
      <c r="W83"/>
      <c r="X83"/>
      <c r="Y83"/>
      <c r="Z83"/>
      <c r="AA83"/>
      <c r="AB83"/>
      <c r="AC83"/>
      <c r="AD83"/>
      <c r="AE83"/>
      <c r="AF83"/>
      <c r="AG83"/>
      <c r="AH83"/>
      <c r="AI83" s="12"/>
      <c r="AJ83" s="12"/>
      <c r="AK83" s="12"/>
      <c r="AL83" s="12"/>
      <c r="AM83"/>
      <c r="AN83" s="12"/>
      <c r="AO83" s="12"/>
      <c r="AP83" s="1"/>
    </row>
    <row r="84" spans="1:42" ht="12" customHeight="1" thickBot="1" x14ac:dyDescent="0.3">
      <c r="D84" s="24">
        <v>22</v>
      </c>
      <c r="E84" s="19"/>
      <c r="F84" s="19"/>
      <c r="G84" s="19">
        <f>SUM(G62:G83)</f>
        <v>1610000</v>
      </c>
      <c r="H84" s="19">
        <f t="shared" ref="H84:O84" si="13">SUM(H62:H83)</f>
        <v>0</v>
      </c>
      <c r="I84" s="19">
        <f t="shared" si="13"/>
        <v>1610000</v>
      </c>
      <c r="J84" s="19">
        <f t="shared" si="13"/>
        <v>46207</v>
      </c>
      <c r="K84" s="19">
        <f t="shared" si="13"/>
        <v>134269.65999999997</v>
      </c>
      <c r="L84" s="19">
        <f t="shared" si="13"/>
        <v>48944.000000000015</v>
      </c>
      <c r="M84" s="19">
        <f t="shared" si="13"/>
        <v>27814.880000000001</v>
      </c>
      <c r="N84" s="19">
        <f t="shared" si="13"/>
        <v>257235.54</v>
      </c>
      <c r="O84" s="19">
        <f t="shared" si="13"/>
        <v>1352764.46</v>
      </c>
      <c r="P84" s="5"/>
      <c r="Q84" s="5"/>
      <c r="R84" s="12"/>
      <c r="S84" s="12"/>
      <c r="T84" s="12"/>
      <c r="U84" s="12"/>
      <c r="V84"/>
      <c r="W84"/>
      <c r="X84"/>
      <c r="Y84"/>
      <c r="Z84"/>
      <c r="AA84"/>
      <c r="AB84"/>
      <c r="AC84"/>
      <c r="AD84"/>
      <c r="AE84"/>
      <c r="AF84"/>
      <c r="AG84"/>
      <c r="AH84"/>
      <c r="AI84" s="12"/>
      <c r="AJ84" s="12"/>
      <c r="AK84" s="12"/>
      <c r="AL84" s="12"/>
      <c r="AM84"/>
      <c r="AN84" s="12"/>
      <c r="AO84" s="12"/>
      <c r="AP84" s="5"/>
    </row>
    <row r="85" spans="1:42" ht="12" customHeight="1" x14ac:dyDescent="0.25">
      <c r="H85" s="5"/>
      <c r="J85" s="5"/>
      <c r="K85" s="5"/>
      <c r="L85" s="5"/>
      <c r="M85" s="5"/>
      <c r="P85" s="5"/>
      <c r="Q85" s="5"/>
      <c r="R85" s="12"/>
      <c r="S85" s="12"/>
      <c r="T85" s="12"/>
      <c r="U85" s="12"/>
      <c r="V85"/>
      <c r="W85"/>
      <c r="X85"/>
      <c r="Y85"/>
      <c r="Z85"/>
      <c r="AA85"/>
      <c r="AB85"/>
      <c r="AC85"/>
      <c r="AD85"/>
      <c r="AE85"/>
      <c r="AF85"/>
      <c r="AG85"/>
      <c r="AH85"/>
      <c r="AI85" s="12"/>
      <c r="AJ85" s="12"/>
      <c r="AK85" s="12"/>
      <c r="AL85" s="12"/>
      <c r="AM85"/>
      <c r="AN85" s="12"/>
      <c r="AO85" s="12"/>
      <c r="AP85" s="5"/>
    </row>
    <row r="86" spans="1:42" ht="12" customHeight="1" x14ac:dyDescent="0.25">
      <c r="H86" s="5"/>
      <c r="J86" s="5"/>
      <c r="K86" s="5"/>
      <c r="L86" s="5"/>
      <c r="M86" s="5"/>
      <c r="P86" s="5"/>
      <c r="Q86" s="5"/>
      <c r="R86" s="12"/>
      <c r="S86" s="12"/>
      <c r="T86" s="12"/>
      <c r="U86" s="12"/>
      <c r="V86"/>
      <c r="W86"/>
      <c r="X86"/>
      <c r="Y86"/>
      <c r="Z86"/>
      <c r="AA86"/>
      <c r="AB86"/>
      <c r="AC86"/>
      <c r="AD86"/>
      <c r="AE86"/>
      <c r="AF86"/>
      <c r="AG86"/>
      <c r="AH86"/>
      <c r="AI86" s="12"/>
      <c r="AJ86"/>
      <c r="AK86"/>
      <c r="AL86"/>
      <c r="AM86"/>
      <c r="AN86" s="12"/>
      <c r="AO86" s="12"/>
    </row>
    <row r="87" spans="1:42" ht="12" customHeight="1" x14ac:dyDescent="0.25">
      <c r="A87" s="11" t="s">
        <v>138</v>
      </c>
      <c r="E87" s="8"/>
      <c r="F87" s="8"/>
      <c r="G87" s="15"/>
      <c r="H87" s="15"/>
      <c r="I87" s="15"/>
      <c r="J87" s="15"/>
      <c r="K87" s="15"/>
      <c r="L87" s="15"/>
      <c r="M87" s="15"/>
      <c r="N87" s="15"/>
      <c r="O87" s="15"/>
      <c r="P87" s="5"/>
      <c r="Q87" s="5"/>
      <c r="R87" s="12"/>
      <c r="S87" s="12"/>
      <c r="T87" s="12"/>
      <c r="U87" s="12"/>
      <c r="V87"/>
      <c r="W87"/>
      <c r="X87"/>
      <c r="Y87"/>
      <c r="Z87"/>
      <c r="AA87"/>
      <c r="AB87"/>
      <c r="AC87"/>
      <c r="AD87"/>
      <c r="AE87"/>
      <c r="AF87"/>
      <c r="AG87"/>
      <c r="AH87"/>
      <c r="AI87" s="12"/>
      <c r="AJ87"/>
      <c r="AK87"/>
      <c r="AL87"/>
      <c r="AM87"/>
      <c r="AN87" s="12"/>
      <c r="AO87" s="12"/>
    </row>
    <row r="88" spans="1:42" ht="12" customHeight="1" x14ac:dyDescent="0.25">
      <c r="A88" s="21" t="s">
        <v>322</v>
      </c>
      <c r="B88" s="21" t="s">
        <v>333</v>
      </c>
      <c r="C88" s="21" t="s">
        <v>323</v>
      </c>
      <c r="D88" s="21" t="s">
        <v>324</v>
      </c>
      <c r="E88" s="21" t="s">
        <v>325</v>
      </c>
      <c r="F88" s="21" t="s">
        <v>326</v>
      </c>
      <c r="G88" s="22" t="s">
        <v>327</v>
      </c>
      <c r="H88" s="22" t="s">
        <v>328</v>
      </c>
      <c r="I88" s="22" t="s">
        <v>329</v>
      </c>
      <c r="J88" s="22" t="s">
        <v>0</v>
      </c>
      <c r="K88" s="22" t="s">
        <v>1</v>
      </c>
      <c r="L88" s="22" t="s">
        <v>2</v>
      </c>
      <c r="M88" s="22" t="s">
        <v>330</v>
      </c>
      <c r="N88" s="22" t="s">
        <v>331</v>
      </c>
      <c r="O88" s="22" t="s">
        <v>332</v>
      </c>
      <c r="P88" s="5"/>
      <c r="Q88" s="5"/>
      <c r="R88" s="12"/>
      <c r="S88" s="12"/>
      <c r="T88" s="12"/>
      <c r="U88" s="12"/>
      <c r="V88"/>
      <c r="W88"/>
      <c r="X88"/>
      <c r="Y88"/>
      <c r="Z88"/>
      <c r="AA88"/>
      <c r="AB88"/>
      <c r="AC88"/>
      <c r="AD88"/>
      <c r="AE88"/>
      <c r="AF88"/>
      <c r="AG88"/>
      <c r="AH88"/>
      <c r="AI88" s="12"/>
      <c r="AJ88" s="12"/>
      <c r="AK88" s="12"/>
      <c r="AL88" s="12"/>
      <c r="AM88"/>
      <c r="AN88" s="12"/>
      <c r="AO88" s="12"/>
    </row>
    <row r="89" spans="1:42" ht="12" customHeight="1" x14ac:dyDescent="0.25">
      <c r="A89" s="5" t="s">
        <v>394</v>
      </c>
      <c r="B89" s="5" t="s">
        <v>139</v>
      </c>
      <c r="C89" s="5" t="s">
        <v>264</v>
      </c>
      <c r="D89" s="5" t="s">
        <v>262</v>
      </c>
      <c r="E89" s="8">
        <v>45717</v>
      </c>
      <c r="F89" s="8">
        <v>45901</v>
      </c>
      <c r="G89" s="15">
        <v>150000</v>
      </c>
      <c r="H89" s="15">
        <v>0</v>
      </c>
      <c r="I89" s="15">
        <f t="shared" ref="I89" si="14">+G89+H89</f>
        <v>150000</v>
      </c>
      <c r="J89" s="15">
        <v>4305</v>
      </c>
      <c r="K89" s="15">
        <v>23437.75</v>
      </c>
      <c r="L89" s="15">
        <v>4560</v>
      </c>
      <c r="M89" s="15">
        <v>2740.46</v>
      </c>
      <c r="N89" s="15">
        <f t="shared" ref="N89:N91" si="15">+J89+K89+M89+L89</f>
        <v>35043.21</v>
      </c>
      <c r="O89" s="15">
        <f t="shared" ref="O89:O91" si="16">+I89-N89</f>
        <v>114956.79000000001</v>
      </c>
      <c r="P89" s="5"/>
      <c r="Q89" s="5"/>
      <c r="R89" s="12"/>
      <c r="S89" s="12"/>
      <c r="T89" s="12"/>
      <c r="U89" s="12"/>
      <c r="V89"/>
      <c r="W89"/>
      <c r="X89"/>
      <c r="Y89"/>
      <c r="Z89"/>
      <c r="AA89"/>
      <c r="AB89"/>
      <c r="AC89"/>
      <c r="AD89"/>
      <c r="AE89"/>
      <c r="AF89"/>
      <c r="AG89"/>
      <c r="AH89"/>
      <c r="AI89" s="12"/>
      <c r="AJ89"/>
      <c r="AK89"/>
      <c r="AL89"/>
      <c r="AM89" s="12"/>
      <c r="AN89" s="12"/>
      <c r="AO89" s="12"/>
    </row>
    <row r="90" spans="1:42" customFormat="1" ht="15" x14ac:dyDescent="0.25">
      <c r="A90" s="5" t="s">
        <v>372</v>
      </c>
      <c r="B90" s="5" t="s">
        <v>144</v>
      </c>
      <c r="C90" s="5" t="s">
        <v>264</v>
      </c>
      <c r="D90" s="5" t="s">
        <v>263</v>
      </c>
      <c r="E90" s="8">
        <v>45839</v>
      </c>
      <c r="F90" s="8">
        <v>46023</v>
      </c>
      <c r="G90" s="7">
        <v>55000</v>
      </c>
      <c r="H90" s="7">
        <v>0</v>
      </c>
      <c r="I90" s="7">
        <v>55000</v>
      </c>
      <c r="J90" s="7">
        <v>1578.5</v>
      </c>
      <c r="K90" s="7">
        <v>2559.6799999999998</v>
      </c>
      <c r="L90" s="7">
        <v>1672</v>
      </c>
      <c r="M90" s="7">
        <v>25</v>
      </c>
      <c r="N90" s="15">
        <f t="shared" si="15"/>
        <v>5835.18</v>
      </c>
      <c r="O90" s="15">
        <f t="shared" si="16"/>
        <v>49164.82</v>
      </c>
      <c r="P90" s="5"/>
      <c r="Q90" s="5"/>
      <c r="R90" s="12"/>
      <c r="S90" s="12"/>
      <c r="T90" s="12"/>
      <c r="U90" s="12"/>
      <c r="AI90" s="12"/>
      <c r="AJ90" s="12"/>
      <c r="AK90" s="12"/>
      <c r="AL90" s="12"/>
      <c r="AN90" s="12"/>
      <c r="AO90" s="12"/>
      <c r="AP90" s="1"/>
    </row>
    <row r="91" spans="1:42" customFormat="1" ht="15" x14ac:dyDescent="0.25">
      <c r="A91" s="5" t="s">
        <v>373</v>
      </c>
      <c r="B91" s="5" t="s">
        <v>144</v>
      </c>
      <c r="C91" s="5" t="s">
        <v>264</v>
      </c>
      <c r="D91" s="5" t="s">
        <v>262</v>
      </c>
      <c r="E91" s="8">
        <v>45839</v>
      </c>
      <c r="F91" s="8">
        <v>46023</v>
      </c>
      <c r="G91" s="7">
        <v>55000</v>
      </c>
      <c r="H91" s="7">
        <v>0</v>
      </c>
      <c r="I91" s="7">
        <v>55000</v>
      </c>
      <c r="J91" s="7">
        <v>1578.5</v>
      </c>
      <c r="K91" s="7">
        <v>2559.6799999999998</v>
      </c>
      <c r="L91" s="7">
        <v>1672</v>
      </c>
      <c r="M91" s="7">
        <v>25</v>
      </c>
      <c r="N91" s="15">
        <f t="shared" si="15"/>
        <v>5835.18</v>
      </c>
      <c r="O91" s="15">
        <f t="shared" si="16"/>
        <v>49164.82</v>
      </c>
      <c r="P91" s="5"/>
      <c r="Q91" s="5"/>
      <c r="R91" s="12"/>
      <c r="S91" s="12"/>
      <c r="T91" s="12"/>
      <c r="U91" s="12"/>
      <c r="AI91" s="12"/>
      <c r="AJ91" s="12"/>
      <c r="AK91" s="12"/>
      <c r="AL91" s="12"/>
      <c r="AN91" s="12"/>
      <c r="AO91" s="12"/>
      <c r="AP91" s="1"/>
    </row>
    <row r="92" spans="1:42" ht="12" customHeight="1" thickBot="1" x14ac:dyDescent="0.3">
      <c r="D92" s="24">
        <v>3</v>
      </c>
      <c r="E92" s="19"/>
      <c r="F92" s="19"/>
      <c r="G92" s="19">
        <f>SUM(G89:G91)</f>
        <v>260000</v>
      </c>
      <c r="H92" s="19">
        <f t="shared" ref="H92:O92" si="17">SUM(H89:H91)</f>
        <v>0</v>
      </c>
      <c r="I92" s="19">
        <f t="shared" si="17"/>
        <v>260000</v>
      </c>
      <c r="J92" s="19">
        <f t="shared" si="17"/>
        <v>7462</v>
      </c>
      <c r="K92" s="19">
        <f t="shared" si="17"/>
        <v>28557.11</v>
      </c>
      <c r="L92" s="19">
        <f t="shared" si="17"/>
        <v>7904</v>
      </c>
      <c r="M92" s="19">
        <f t="shared" si="17"/>
        <v>2790.46</v>
      </c>
      <c r="N92" s="19">
        <f t="shared" si="17"/>
        <v>46713.57</v>
      </c>
      <c r="O92" s="19">
        <f t="shared" si="17"/>
        <v>213286.43000000002</v>
      </c>
      <c r="P92" s="5"/>
      <c r="Q92" s="5"/>
      <c r="R92" s="12"/>
      <c r="S92" s="12"/>
      <c r="T92" s="12"/>
      <c r="U92" s="12"/>
      <c r="V92"/>
      <c r="W92"/>
      <c r="X92"/>
      <c r="Y92"/>
      <c r="Z92"/>
      <c r="AA92"/>
      <c r="AB92"/>
      <c r="AC92"/>
      <c r="AD92"/>
      <c r="AE92"/>
      <c r="AF92"/>
      <c r="AG92"/>
      <c r="AH92"/>
      <c r="AI92" s="12"/>
      <c r="AJ92" s="12"/>
      <c r="AK92"/>
      <c r="AL92" s="12"/>
      <c r="AM92" s="12"/>
      <c r="AN92" s="12"/>
      <c r="AO92" s="12"/>
      <c r="AP92"/>
    </row>
    <row r="93" spans="1:42" ht="12" customHeight="1" x14ac:dyDescent="0.25">
      <c r="H93" s="5"/>
      <c r="J93" s="5"/>
      <c r="K93" s="5"/>
      <c r="L93" s="5"/>
      <c r="M93" s="5"/>
      <c r="P93" s="5"/>
      <c r="Q93" s="5"/>
      <c r="R93" s="12"/>
      <c r="S93" s="12"/>
      <c r="T93" s="12"/>
      <c r="U93" s="12"/>
      <c r="V93"/>
      <c r="W93"/>
      <c r="X93"/>
      <c r="Y93"/>
      <c r="Z93"/>
      <c r="AA93"/>
      <c r="AB93"/>
      <c r="AC93"/>
      <c r="AD93"/>
      <c r="AE93"/>
      <c r="AF93"/>
      <c r="AG93"/>
      <c r="AH93"/>
      <c r="AI93" s="12"/>
      <c r="AJ93" s="12"/>
      <c r="AK93"/>
      <c r="AL93" s="12"/>
      <c r="AM93" s="12"/>
      <c r="AN93" s="12"/>
      <c r="AO93" s="12"/>
      <c r="AP93"/>
    </row>
    <row r="94" spans="1:42" ht="12" customHeight="1" x14ac:dyDescent="0.25">
      <c r="H94" s="5"/>
      <c r="J94" s="5"/>
      <c r="K94" s="5"/>
      <c r="L94" s="5"/>
      <c r="M94" s="5"/>
      <c r="P94" s="5"/>
      <c r="Q94" s="5"/>
      <c r="R94" s="12"/>
      <c r="S94" s="12"/>
      <c r="T94" s="12"/>
      <c r="U94" s="12"/>
      <c r="V94"/>
      <c r="W94"/>
      <c r="X94"/>
      <c r="Y94"/>
      <c r="Z94"/>
      <c r="AA94"/>
      <c r="AB94"/>
      <c r="AC94"/>
      <c r="AD94"/>
      <c r="AE94"/>
      <c r="AF94"/>
      <c r="AG94"/>
      <c r="AH94"/>
      <c r="AI94" s="12"/>
      <c r="AJ94" s="12"/>
      <c r="AK94" s="12"/>
      <c r="AL94" s="12"/>
      <c r="AM94"/>
      <c r="AN94" s="12"/>
      <c r="AO94" s="12"/>
    </row>
    <row r="95" spans="1:42" ht="12" customHeight="1" x14ac:dyDescent="0.25">
      <c r="A95" s="11" t="s">
        <v>140</v>
      </c>
      <c r="E95" s="8"/>
      <c r="F95" s="8"/>
      <c r="G95" s="15"/>
      <c r="H95" s="15"/>
      <c r="I95" s="15"/>
      <c r="J95" s="15"/>
      <c r="K95" s="15"/>
      <c r="L95" s="15"/>
      <c r="M95" s="15"/>
      <c r="N95" s="15"/>
      <c r="O95" s="15"/>
      <c r="P95" s="5"/>
      <c r="Q95" s="5"/>
      <c r="R95" s="12"/>
      <c r="S95" s="12"/>
      <c r="T95" s="12"/>
      <c r="U95" s="12"/>
      <c r="V95"/>
      <c r="W95"/>
      <c r="X95"/>
      <c r="Y95"/>
      <c r="Z95"/>
      <c r="AA95"/>
      <c r="AB95"/>
      <c r="AC95"/>
      <c r="AD95"/>
      <c r="AE95"/>
      <c r="AF95"/>
      <c r="AG95"/>
      <c r="AH95"/>
      <c r="AI95" s="12"/>
      <c r="AJ95" s="12"/>
      <c r="AK95" s="12"/>
      <c r="AL95" s="12"/>
      <c r="AM95" s="12"/>
      <c r="AN95" s="12"/>
      <c r="AO95" s="12"/>
    </row>
    <row r="96" spans="1:42" ht="12" customHeight="1" x14ac:dyDescent="0.25">
      <c r="A96" s="21" t="s">
        <v>322</v>
      </c>
      <c r="B96" s="21" t="s">
        <v>333</v>
      </c>
      <c r="C96" s="21" t="s">
        <v>323</v>
      </c>
      <c r="D96" s="21" t="s">
        <v>324</v>
      </c>
      <c r="E96" s="21" t="s">
        <v>325</v>
      </c>
      <c r="F96" s="21" t="s">
        <v>326</v>
      </c>
      <c r="G96" s="22" t="s">
        <v>327</v>
      </c>
      <c r="H96" s="22" t="s">
        <v>328</v>
      </c>
      <c r="I96" s="22" t="s">
        <v>329</v>
      </c>
      <c r="J96" s="22" t="s">
        <v>0</v>
      </c>
      <c r="K96" s="22" t="s">
        <v>1</v>
      </c>
      <c r="L96" s="22" t="s">
        <v>2</v>
      </c>
      <c r="M96" s="22" t="s">
        <v>330</v>
      </c>
      <c r="N96" s="22" t="s">
        <v>331</v>
      </c>
      <c r="O96" s="22" t="s">
        <v>332</v>
      </c>
      <c r="P96" s="5"/>
      <c r="Q96" s="5"/>
      <c r="R96" s="12"/>
      <c r="S96" s="12"/>
      <c r="T96" s="12"/>
      <c r="U96" s="12"/>
      <c r="V96"/>
      <c r="W96"/>
      <c r="X96"/>
      <c r="Y96"/>
      <c r="Z96"/>
      <c r="AA96"/>
      <c r="AB96"/>
      <c r="AC96"/>
      <c r="AD96"/>
      <c r="AE96"/>
      <c r="AF96"/>
      <c r="AG96"/>
      <c r="AH96"/>
      <c r="AI96" s="12"/>
      <c r="AJ96" s="12"/>
      <c r="AK96" s="12"/>
      <c r="AL96" s="12"/>
      <c r="AM96"/>
      <c r="AN96" s="12"/>
      <c r="AO96" s="12"/>
    </row>
    <row r="97" spans="1:42" ht="12" customHeight="1" x14ac:dyDescent="0.25">
      <c r="A97" s="5" t="s">
        <v>141</v>
      </c>
      <c r="B97" s="5" t="s">
        <v>142</v>
      </c>
      <c r="C97" s="5" t="s">
        <v>264</v>
      </c>
      <c r="D97" s="5" t="s">
        <v>262</v>
      </c>
      <c r="E97" s="8">
        <v>45717</v>
      </c>
      <c r="F97" s="8">
        <v>45901</v>
      </c>
      <c r="G97" s="15">
        <v>128000</v>
      </c>
      <c r="H97" s="15">
        <v>0</v>
      </c>
      <c r="I97" s="15">
        <f>+G97+H97</f>
        <v>128000</v>
      </c>
      <c r="J97" s="15">
        <v>3673.6</v>
      </c>
      <c r="K97" s="15">
        <v>18691.669999999998</v>
      </c>
      <c r="L97" s="15">
        <v>3891.2</v>
      </c>
      <c r="M97" s="15">
        <v>25</v>
      </c>
      <c r="N97" s="15">
        <f t="shared" ref="N97:N98" si="18">+J97+K97+M97+L97</f>
        <v>26281.469999999998</v>
      </c>
      <c r="O97" s="15">
        <f t="shared" ref="O97:O98" si="19">+I97-N97</f>
        <v>101718.53</v>
      </c>
      <c r="P97" s="5"/>
      <c r="Q97" s="5"/>
      <c r="R97" s="12"/>
      <c r="S97" s="12"/>
      <c r="T97" s="12"/>
      <c r="U97" s="12"/>
      <c r="V97"/>
      <c r="W97"/>
      <c r="X97"/>
      <c r="Y97"/>
      <c r="Z97"/>
      <c r="AA97"/>
      <c r="AB97"/>
      <c r="AC97"/>
      <c r="AD97"/>
      <c r="AE97"/>
      <c r="AF97"/>
      <c r="AG97"/>
      <c r="AH97"/>
      <c r="AI97" s="12"/>
      <c r="AJ97" s="12"/>
      <c r="AK97" s="12"/>
      <c r="AL97" s="12"/>
      <c r="AM97" s="12"/>
      <c r="AN97" s="12"/>
      <c r="AO97" s="12"/>
    </row>
    <row r="98" spans="1:42" ht="12" customHeight="1" x14ac:dyDescent="0.25">
      <c r="A98" s="5" t="s">
        <v>143</v>
      </c>
      <c r="B98" s="5" t="s">
        <v>144</v>
      </c>
      <c r="C98" s="5" t="s">
        <v>264</v>
      </c>
      <c r="D98" s="5" t="s">
        <v>263</v>
      </c>
      <c r="E98" s="8">
        <v>45778</v>
      </c>
      <c r="F98" s="8">
        <v>45962</v>
      </c>
      <c r="G98" s="15">
        <v>55000</v>
      </c>
      <c r="H98" s="15">
        <v>0</v>
      </c>
      <c r="I98" s="15">
        <f t="shared" ref="I98" si="20">+G98+H98</f>
        <v>55000</v>
      </c>
      <c r="J98" s="15">
        <v>1578.5</v>
      </c>
      <c r="K98" s="15">
        <v>2559.6799999999998</v>
      </c>
      <c r="L98" s="15">
        <v>1672</v>
      </c>
      <c r="M98" s="15">
        <v>25</v>
      </c>
      <c r="N98" s="15">
        <f t="shared" si="18"/>
        <v>5835.18</v>
      </c>
      <c r="O98" s="15">
        <f t="shared" si="19"/>
        <v>49164.82</v>
      </c>
      <c r="P98" s="5"/>
      <c r="Q98" s="5"/>
      <c r="R98" s="12"/>
      <c r="S98" s="12"/>
      <c r="T98" s="12"/>
      <c r="U98" s="12"/>
      <c r="V98"/>
      <c r="W98"/>
      <c r="X98"/>
      <c r="Y98"/>
      <c r="Z98"/>
      <c r="AA98"/>
      <c r="AB98"/>
      <c r="AC98"/>
      <c r="AD98"/>
      <c r="AE98"/>
      <c r="AF98"/>
      <c r="AG98"/>
      <c r="AH98"/>
      <c r="AI98" s="12"/>
      <c r="AJ98" s="12"/>
      <c r="AK98" s="12"/>
      <c r="AL98" s="12"/>
      <c r="AM98" s="12"/>
      <c r="AN98" s="12"/>
      <c r="AO98" s="12"/>
    </row>
    <row r="99" spans="1:42" ht="12" customHeight="1" thickBot="1" x14ac:dyDescent="0.3">
      <c r="D99" s="24">
        <v>2</v>
      </c>
      <c r="E99" s="19"/>
      <c r="F99" s="19"/>
      <c r="G99" s="19">
        <f>SUM(G97:G98)</f>
        <v>183000</v>
      </c>
      <c r="H99" s="19">
        <f t="shared" ref="H99:O99" si="21">SUM(H97:H98)</f>
        <v>0</v>
      </c>
      <c r="I99" s="19">
        <f t="shared" si="21"/>
        <v>183000</v>
      </c>
      <c r="J99" s="19">
        <f t="shared" si="21"/>
        <v>5252.1</v>
      </c>
      <c r="K99" s="19">
        <f t="shared" si="21"/>
        <v>21251.35</v>
      </c>
      <c r="L99" s="19">
        <f t="shared" si="21"/>
        <v>5563.2</v>
      </c>
      <c r="M99" s="19">
        <f t="shared" si="21"/>
        <v>50</v>
      </c>
      <c r="N99" s="19">
        <f t="shared" si="21"/>
        <v>32116.649999999998</v>
      </c>
      <c r="O99" s="19">
        <f t="shared" si="21"/>
        <v>150883.35</v>
      </c>
      <c r="P99" s="5"/>
      <c r="Q99" s="5"/>
      <c r="R99" s="12"/>
      <c r="S99" s="12"/>
      <c r="T99" s="12"/>
      <c r="U99" s="12"/>
      <c r="V99"/>
      <c r="W99"/>
      <c r="X99"/>
      <c r="Y99"/>
      <c r="Z99"/>
      <c r="AA99"/>
      <c r="AB99"/>
      <c r="AC99"/>
      <c r="AD99"/>
      <c r="AE99"/>
      <c r="AF99"/>
      <c r="AG99"/>
      <c r="AH99"/>
      <c r="AI99" s="12"/>
      <c r="AJ99" s="12"/>
      <c r="AK99" s="12"/>
      <c r="AL99" s="12"/>
      <c r="AM99"/>
      <c r="AN99" s="12"/>
      <c r="AO99" s="12"/>
    </row>
    <row r="100" spans="1:42" ht="12" customHeight="1" x14ac:dyDescent="0.25">
      <c r="H100" s="5"/>
      <c r="J100" s="5"/>
      <c r="K100" s="5"/>
      <c r="L100" s="5"/>
      <c r="M100" s="5"/>
      <c r="P100" s="5"/>
      <c r="Q100" s="5"/>
      <c r="R100" s="12"/>
      <c r="S100" s="12"/>
      <c r="T100" s="12"/>
      <c r="U100" s="12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 s="12"/>
      <c r="AJ100" s="12"/>
      <c r="AK100" s="12"/>
      <c r="AL100" s="12"/>
      <c r="AM100" s="12"/>
      <c r="AN100" s="12"/>
      <c r="AO100" s="12"/>
    </row>
    <row r="101" spans="1:42" ht="12" customHeight="1" x14ac:dyDescent="0.25">
      <c r="H101" s="5"/>
      <c r="J101" s="5"/>
      <c r="K101" s="5"/>
      <c r="L101" s="5"/>
      <c r="M101" s="5"/>
      <c r="P101" s="5"/>
      <c r="Q101" s="5"/>
      <c r="R101" s="12"/>
      <c r="S101" s="12"/>
      <c r="T101" s="12"/>
      <c r="U101" s="12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 s="12"/>
      <c r="AJ101" s="12"/>
      <c r="AK101" s="12"/>
      <c r="AL101" s="12"/>
      <c r="AM101"/>
      <c r="AN101" s="12"/>
      <c r="AO101" s="12"/>
    </row>
    <row r="102" spans="1:42" ht="12" customHeight="1" x14ac:dyDescent="0.25">
      <c r="A102" s="11" t="s">
        <v>213</v>
      </c>
      <c r="E102" s="8"/>
      <c r="F102" s="8"/>
      <c r="G102" s="15"/>
      <c r="H102" s="15"/>
      <c r="I102" s="15"/>
      <c r="J102" s="15"/>
      <c r="K102" s="15"/>
      <c r="L102" s="15"/>
      <c r="M102" s="15"/>
      <c r="N102" s="15"/>
      <c r="O102" s="15"/>
      <c r="P102" s="5"/>
      <c r="Q102" s="5"/>
      <c r="R102" s="12"/>
      <c r="S102" s="12"/>
      <c r="T102" s="12"/>
      <c r="U102" s="1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 s="12"/>
      <c r="AJ102" s="12"/>
      <c r="AK102" s="12"/>
      <c r="AL102" s="12"/>
      <c r="AM102"/>
      <c r="AN102" s="12"/>
      <c r="AO102" s="12"/>
    </row>
    <row r="103" spans="1:42" ht="12" customHeight="1" x14ac:dyDescent="0.25">
      <c r="A103" s="21" t="s">
        <v>322</v>
      </c>
      <c r="B103" s="21" t="s">
        <v>333</v>
      </c>
      <c r="C103" s="21" t="s">
        <v>323</v>
      </c>
      <c r="D103" s="21" t="s">
        <v>324</v>
      </c>
      <c r="E103" s="21" t="s">
        <v>325</v>
      </c>
      <c r="F103" s="21" t="s">
        <v>326</v>
      </c>
      <c r="G103" s="22" t="s">
        <v>327</v>
      </c>
      <c r="H103" s="22" t="s">
        <v>328</v>
      </c>
      <c r="I103" s="22" t="s">
        <v>329</v>
      </c>
      <c r="J103" s="22" t="s">
        <v>0</v>
      </c>
      <c r="K103" s="22" t="s">
        <v>1</v>
      </c>
      <c r="L103" s="22" t="s">
        <v>2</v>
      </c>
      <c r="M103" s="22" t="s">
        <v>330</v>
      </c>
      <c r="N103" s="22" t="s">
        <v>331</v>
      </c>
      <c r="O103" s="22" t="s">
        <v>332</v>
      </c>
      <c r="P103" s="5"/>
      <c r="Q103" s="5"/>
      <c r="R103" s="12"/>
      <c r="S103" s="12"/>
      <c r="T103" s="12"/>
      <c r="U103" s="12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 s="12"/>
      <c r="AJ103" s="12"/>
      <c r="AK103" s="12"/>
      <c r="AL103" s="12"/>
      <c r="AM103"/>
      <c r="AN103" s="12"/>
      <c r="AO103" s="12"/>
    </row>
    <row r="104" spans="1:42" ht="12" customHeight="1" x14ac:dyDescent="0.25">
      <c r="A104" s="5" t="s">
        <v>223</v>
      </c>
      <c r="B104" s="5" t="s">
        <v>224</v>
      </c>
      <c r="C104" s="5" t="s">
        <v>264</v>
      </c>
      <c r="D104" s="5" t="s">
        <v>263</v>
      </c>
      <c r="E104" s="8">
        <v>45870</v>
      </c>
      <c r="F104" s="8">
        <v>46054</v>
      </c>
      <c r="G104" s="15">
        <v>150000</v>
      </c>
      <c r="H104" s="15">
        <v>0</v>
      </c>
      <c r="I104" s="15">
        <f t="shared" ref="I104:I130" si="22">+G104+H104</f>
        <v>150000</v>
      </c>
      <c r="J104" s="15">
        <v>4305</v>
      </c>
      <c r="K104" s="15">
        <v>23866.62</v>
      </c>
      <c r="L104" s="15">
        <v>4560</v>
      </c>
      <c r="M104" s="15">
        <v>25</v>
      </c>
      <c r="N104" s="15">
        <f t="shared" ref="N104:N130" si="23">+J104+K104+M104+L104</f>
        <v>32756.62</v>
      </c>
      <c r="O104" s="15">
        <f t="shared" ref="O104:O130" si="24">+I104-N104</f>
        <v>117243.38</v>
      </c>
      <c r="P104" s="5"/>
      <c r="Q104" s="5"/>
      <c r="R104" s="12"/>
      <c r="S104" s="12"/>
      <c r="T104" s="12"/>
      <c r="U104" s="12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 s="12"/>
      <c r="AJ104" s="12"/>
      <c r="AK104" s="12"/>
      <c r="AL104" s="12"/>
      <c r="AM104"/>
      <c r="AN104" s="12"/>
      <c r="AO104" s="12"/>
    </row>
    <row r="105" spans="1:42" ht="12" customHeight="1" x14ac:dyDescent="0.25">
      <c r="A105" s="5" t="s">
        <v>215</v>
      </c>
      <c r="B105" s="5" t="s">
        <v>50</v>
      </c>
      <c r="C105" s="5" t="s">
        <v>264</v>
      </c>
      <c r="D105" s="5" t="s">
        <v>262</v>
      </c>
      <c r="E105" s="8">
        <v>45778</v>
      </c>
      <c r="F105" s="8">
        <v>45962</v>
      </c>
      <c r="G105" s="15">
        <v>76000</v>
      </c>
      <c r="H105" s="15">
        <v>0</v>
      </c>
      <c r="I105" s="15">
        <f t="shared" si="22"/>
        <v>76000</v>
      </c>
      <c r="J105" s="15">
        <v>2181.1999999999998</v>
      </c>
      <c r="K105" s="15">
        <v>6497.56</v>
      </c>
      <c r="L105" s="15">
        <v>2310.4</v>
      </c>
      <c r="M105" s="15">
        <v>25</v>
      </c>
      <c r="N105" s="15">
        <f t="shared" si="23"/>
        <v>11014.16</v>
      </c>
      <c r="O105" s="15">
        <f t="shared" si="24"/>
        <v>64985.84</v>
      </c>
      <c r="P105" s="5"/>
      <c r="Q105" s="5"/>
      <c r="R105" s="12"/>
      <c r="S105" s="12"/>
      <c r="T105" s="12"/>
      <c r="U105" s="12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 s="12"/>
      <c r="AJ105" s="12"/>
      <c r="AK105" s="12"/>
      <c r="AL105" s="12"/>
      <c r="AM105"/>
      <c r="AN105" s="12"/>
      <c r="AO105" s="12"/>
    </row>
    <row r="106" spans="1:42" ht="12" customHeight="1" x14ac:dyDescent="0.25">
      <c r="A106" s="5" t="s">
        <v>337</v>
      </c>
      <c r="B106" s="5" t="s">
        <v>50</v>
      </c>
      <c r="C106" s="5" t="s">
        <v>264</v>
      </c>
      <c r="D106" s="5" t="s">
        <v>262</v>
      </c>
      <c r="E106" s="8">
        <v>45809</v>
      </c>
      <c r="F106" s="8">
        <v>45992</v>
      </c>
      <c r="G106" s="15">
        <v>76000</v>
      </c>
      <c r="H106" s="15">
        <v>0</v>
      </c>
      <c r="I106" s="15">
        <f t="shared" si="22"/>
        <v>76000</v>
      </c>
      <c r="J106" s="15">
        <v>2181.1999999999998</v>
      </c>
      <c r="K106" s="15">
        <v>6497.56</v>
      </c>
      <c r="L106" s="15">
        <v>2310.4</v>
      </c>
      <c r="M106" s="15">
        <v>25</v>
      </c>
      <c r="N106" s="15">
        <f t="shared" si="23"/>
        <v>11014.16</v>
      </c>
      <c r="O106" s="15">
        <f t="shared" si="24"/>
        <v>64985.84</v>
      </c>
      <c r="P106" s="5"/>
      <c r="Q106" s="5"/>
      <c r="R106" s="12"/>
      <c r="S106" s="12"/>
      <c r="T106" s="12"/>
      <c r="U106" s="12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 s="12"/>
      <c r="AJ106" s="12"/>
      <c r="AK106" s="12"/>
      <c r="AL106" s="12"/>
      <c r="AM106" s="12"/>
      <c r="AN106" s="12"/>
      <c r="AO106" s="12"/>
    </row>
    <row r="107" spans="1:42" s="5" customFormat="1" ht="15" x14ac:dyDescent="0.25">
      <c r="A107" s="5" t="s">
        <v>379</v>
      </c>
      <c r="B107" s="5" t="s">
        <v>50</v>
      </c>
      <c r="C107" s="5" t="s">
        <v>264</v>
      </c>
      <c r="D107" s="5" t="s">
        <v>262</v>
      </c>
      <c r="E107" s="8">
        <v>45839</v>
      </c>
      <c r="F107" s="8">
        <v>46023</v>
      </c>
      <c r="G107" s="15">
        <v>76000</v>
      </c>
      <c r="H107" s="5">
        <v>0</v>
      </c>
      <c r="I107" s="15">
        <f t="shared" si="22"/>
        <v>76000</v>
      </c>
      <c r="J107" s="15">
        <v>2181.1999999999998</v>
      </c>
      <c r="K107" s="15">
        <v>6497.56</v>
      </c>
      <c r="L107" s="15">
        <v>2310.4</v>
      </c>
      <c r="M107" s="15">
        <v>37306.379999999997</v>
      </c>
      <c r="N107" s="15">
        <f t="shared" si="23"/>
        <v>48295.54</v>
      </c>
      <c r="O107" s="15">
        <f t="shared" si="24"/>
        <v>27704.46</v>
      </c>
      <c r="R107" s="12"/>
      <c r="S107" s="12"/>
      <c r="T107" s="12"/>
      <c r="U107" s="12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 s="12"/>
      <c r="AJ107" s="12"/>
      <c r="AK107" s="12"/>
      <c r="AL107" s="12"/>
      <c r="AM107"/>
      <c r="AN107" s="12"/>
      <c r="AO107" s="12"/>
      <c r="AP107" s="1"/>
    </row>
    <row r="108" spans="1:42" s="5" customFormat="1" ht="15" x14ac:dyDescent="0.25">
      <c r="A108" s="5" t="s">
        <v>380</v>
      </c>
      <c r="B108" s="5" t="s">
        <v>50</v>
      </c>
      <c r="C108" s="5" t="s">
        <v>264</v>
      </c>
      <c r="D108" s="5" t="s">
        <v>263</v>
      </c>
      <c r="E108" s="8">
        <v>45839</v>
      </c>
      <c r="F108" s="8">
        <v>46023</v>
      </c>
      <c r="G108" s="15">
        <v>76000</v>
      </c>
      <c r="H108" s="5">
        <v>0</v>
      </c>
      <c r="I108" s="15">
        <f t="shared" si="22"/>
        <v>76000</v>
      </c>
      <c r="J108" s="15">
        <v>2181.1999999999998</v>
      </c>
      <c r="K108" s="15">
        <v>6497.56</v>
      </c>
      <c r="L108" s="15">
        <v>2310.4</v>
      </c>
      <c r="M108" s="15">
        <v>25</v>
      </c>
      <c r="N108" s="15">
        <f t="shared" si="23"/>
        <v>11014.16</v>
      </c>
      <c r="O108" s="15">
        <f t="shared" si="24"/>
        <v>64985.84</v>
      </c>
      <c r="R108" s="12"/>
      <c r="S108" s="12"/>
      <c r="T108" s="12"/>
      <c r="U108" s="12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 s="12"/>
      <c r="AJ108" s="12"/>
      <c r="AK108" s="12"/>
      <c r="AL108" s="12"/>
      <c r="AM108" s="12"/>
      <c r="AN108" s="12"/>
      <c r="AO108" s="12"/>
      <c r="AP108" s="1"/>
    </row>
    <row r="109" spans="1:42" s="5" customFormat="1" ht="15" x14ac:dyDescent="0.25">
      <c r="A109" s="5" t="s">
        <v>383</v>
      </c>
      <c r="B109" s="5" t="s">
        <v>50</v>
      </c>
      <c r="C109" s="5" t="s">
        <v>264</v>
      </c>
      <c r="D109" s="5" t="s">
        <v>262</v>
      </c>
      <c r="E109" s="8">
        <v>45839</v>
      </c>
      <c r="F109" s="8">
        <v>46023</v>
      </c>
      <c r="G109" s="15">
        <v>60000</v>
      </c>
      <c r="H109" s="15">
        <v>0</v>
      </c>
      <c r="I109" s="15">
        <f t="shared" si="22"/>
        <v>60000</v>
      </c>
      <c r="J109" s="15">
        <v>1722</v>
      </c>
      <c r="K109" s="15">
        <v>3486.68</v>
      </c>
      <c r="L109" s="15">
        <v>1824</v>
      </c>
      <c r="M109" s="15">
        <v>25</v>
      </c>
      <c r="N109" s="15">
        <f t="shared" si="23"/>
        <v>7057.68</v>
      </c>
      <c r="O109" s="15">
        <f t="shared" si="24"/>
        <v>52942.32</v>
      </c>
      <c r="R109" s="12"/>
      <c r="S109" s="12"/>
      <c r="T109" s="12"/>
      <c r="U109" s="12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 s="12"/>
      <c r="AJ109" s="12"/>
      <c r="AK109" s="12"/>
      <c r="AL109" s="12"/>
      <c r="AM109" s="12"/>
      <c r="AN109" s="12"/>
      <c r="AO109" s="12"/>
    </row>
    <row r="110" spans="1:42" customFormat="1" ht="15" x14ac:dyDescent="0.25">
      <c r="A110" s="5" t="s">
        <v>381</v>
      </c>
      <c r="B110" s="5" t="s">
        <v>13</v>
      </c>
      <c r="C110" s="5" t="s">
        <v>264</v>
      </c>
      <c r="D110" s="5" t="s">
        <v>262</v>
      </c>
      <c r="E110" s="8">
        <v>45839</v>
      </c>
      <c r="F110" s="8">
        <v>46023</v>
      </c>
      <c r="G110" s="15">
        <v>60000</v>
      </c>
      <c r="H110" s="15">
        <v>0</v>
      </c>
      <c r="I110" s="15">
        <f t="shared" si="22"/>
        <v>60000</v>
      </c>
      <c r="J110" s="15">
        <v>1722</v>
      </c>
      <c r="K110" s="15">
        <v>3486.68</v>
      </c>
      <c r="L110" s="15">
        <v>1824</v>
      </c>
      <c r="M110" s="15">
        <v>25</v>
      </c>
      <c r="N110" s="15">
        <f t="shared" si="23"/>
        <v>7057.68</v>
      </c>
      <c r="O110" s="15">
        <f t="shared" si="24"/>
        <v>52942.32</v>
      </c>
      <c r="P110" s="5"/>
      <c r="Q110" s="5"/>
      <c r="R110" s="12"/>
      <c r="S110" s="12"/>
      <c r="T110" s="12"/>
      <c r="U110" s="12"/>
      <c r="AI110" s="12"/>
      <c r="AJ110" s="12"/>
      <c r="AK110" s="12"/>
      <c r="AL110" s="12"/>
      <c r="AM110" s="12"/>
      <c r="AN110" s="12"/>
      <c r="AP110" s="5"/>
    </row>
    <row r="111" spans="1:42" customFormat="1" ht="15" x14ac:dyDescent="0.25">
      <c r="A111" s="5" t="s">
        <v>382</v>
      </c>
      <c r="B111" s="5" t="s">
        <v>13</v>
      </c>
      <c r="C111" s="5" t="s">
        <v>264</v>
      </c>
      <c r="D111" s="5" t="s">
        <v>262</v>
      </c>
      <c r="E111" s="8">
        <v>45839</v>
      </c>
      <c r="F111" s="8">
        <v>46023</v>
      </c>
      <c r="G111" s="15">
        <v>60000</v>
      </c>
      <c r="H111" s="5">
        <v>0</v>
      </c>
      <c r="I111" s="15">
        <f t="shared" si="22"/>
        <v>60000</v>
      </c>
      <c r="J111" s="15">
        <v>1722</v>
      </c>
      <c r="K111" s="15">
        <v>3486.68</v>
      </c>
      <c r="L111" s="15">
        <v>1824</v>
      </c>
      <c r="M111" s="15">
        <v>25</v>
      </c>
      <c r="N111" s="15">
        <f t="shared" si="23"/>
        <v>7057.68</v>
      </c>
      <c r="O111" s="15">
        <f t="shared" si="24"/>
        <v>52942.32</v>
      </c>
      <c r="P111" s="5"/>
      <c r="Q111" s="5"/>
      <c r="R111" s="12"/>
      <c r="S111" s="12"/>
      <c r="T111" s="12"/>
      <c r="U111" s="12"/>
      <c r="AI111" s="12"/>
      <c r="AJ111" s="12"/>
      <c r="AL111" s="12"/>
      <c r="AN111" s="12"/>
      <c r="AO111" s="12"/>
      <c r="AP111" s="5"/>
    </row>
    <row r="112" spans="1:42" ht="12" customHeight="1" x14ac:dyDescent="0.25">
      <c r="A112" s="5" t="s">
        <v>226</v>
      </c>
      <c r="B112" s="5" t="s">
        <v>151</v>
      </c>
      <c r="C112" s="5" t="s">
        <v>264</v>
      </c>
      <c r="D112" s="5" t="s">
        <v>263</v>
      </c>
      <c r="E112" s="8">
        <v>45870</v>
      </c>
      <c r="F112" s="8">
        <v>46054</v>
      </c>
      <c r="G112" s="15">
        <v>76000</v>
      </c>
      <c r="H112" s="15">
        <v>0</v>
      </c>
      <c r="I112" s="15">
        <f t="shared" si="22"/>
        <v>76000</v>
      </c>
      <c r="J112" s="15">
        <v>2181.1999999999998</v>
      </c>
      <c r="K112" s="15">
        <v>6497.56</v>
      </c>
      <c r="L112" s="15">
        <v>2310.4</v>
      </c>
      <c r="M112" s="15">
        <v>25</v>
      </c>
      <c r="N112" s="15">
        <f t="shared" si="23"/>
        <v>11014.16</v>
      </c>
      <c r="O112" s="15">
        <f t="shared" si="24"/>
        <v>64985.84</v>
      </c>
      <c r="P112" s="5"/>
      <c r="Q112" s="5"/>
      <c r="R112" s="12"/>
      <c r="S112" s="12"/>
      <c r="T112" s="12"/>
      <c r="U112" s="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 s="12"/>
      <c r="AJ112" s="12"/>
      <c r="AK112"/>
      <c r="AL112" s="12"/>
      <c r="AM112"/>
      <c r="AN112" s="12"/>
      <c r="AO112" s="12"/>
      <c r="AP112"/>
    </row>
    <row r="113" spans="1:42" ht="12" customHeight="1" x14ac:dyDescent="0.25">
      <c r="A113" s="5" t="s">
        <v>228</v>
      </c>
      <c r="B113" s="5" t="s">
        <v>151</v>
      </c>
      <c r="C113" s="5" t="s">
        <v>264</v>
      </c>
      <c r="D113" s="5" t="s">
        <v>263</v>
      </c>
      <c r="E113" s="8">
        <v>45870</v>
      </c>
      <c r="F113" s="8">
        <v>46054</v>
      </c>
      <c r="G113" s="15">
        <v>76000</v>
      </c>
      <c r="H113" s="15">
        <v>0</v>
      </c>
      <c r="I113" s="15">
        <f t="shared" si="22"/>
        <v>76000</v>
      </c>
      <c r="J113" s="15">
        <v>2181.1999999999998</v>
      </c>
      <c r="K113" s="15">
        <v>6497.56</v>
      </c>
      <c r="L113" s="15">
        <v>2310.4</v>
      </c>
      <c r="M113" s="15">
        <v>25</v>
      </c>
      <c r="N113" s="15">
        <f t="shared" si="23"/>
        <v>11014.16</v>
      </c>
      <c r="O113" s="15">
        <f t="shared" si="24"/>
        <v>64985.84</v>
      </c>
      <c r="P113" s="5"/>
      <c r="Q113" s="5"/>
      <c r="R113" s="12"/>
      <c r="S113" s="12"/>
      <c r="T113" s="12"/>
      <c r="U113" s="12"/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 s="12"/>
      <c r="AJ113" s="12"/>
      <c r="AK113"/>
      <c r="AL113" s="12"/>
      <c r="AM113"/>
      <c r="AN113" s="12"/>
      <c r="AO113" s="12"/>
      <c r="AP113"/>
    </row>
    <row r="114" spans="1:42" ht="12" customHeight="1" x14ac:dyDescent="0.25">
      <c r="A114" s="5" t="s">
        <v>384</v>
      </c>
      <c r="B114" s="5" t="s">
        <v>151</v>
      </c>
      <c r="C114" s="5" t="s">
        <v>264</v>
      </c>
      <c r="D114" s="5" t="s">
        <v>263</v>
      </c>
      <c r="E114" s="8">
        <v>45839</v>
      </c>
      <c r="F114" s="8">
        <v>46023</v>
      </c>
      <c r="G114" s="15">
        <v>76000</v>
      </c>
      <c r="H114" s="15"/>
      <c r="I114" s="15">
        <f t="shared" si="22"/>
        <v>76000</v>
      </c>
      <c r="J114" s="15">
        <v>2181.1999999999998</v>
      </c>
      <c r="K114" s="15">
        <v>6497.56</v>
      </c>
      <c r="L114" s="15">
        <v>2310.4</v>
      </c>
      <c r="M114" s="15">
        <v>25</v>
      </c>
      <c r="N114" s="15">
        <f t="shared" si="23"/>
        <v>11014.16</v>
      </c>
      <c r="O114" s="15">
        <f t="shared" si="24"/>
        <v>64985.84</v>
      </c>
      <c r="P114" s="5"/>
      <c r="Q114" s="5"/>
      <c r="R114" s="12"/>
      <c r="S114" s="12"/>
      <c r="T114" s="12"/>
      <c r="U114" s="12"/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 s="12"/>
      <c r="AJ114" s="12"/>
      <c r="AK114" s="12"/>
      <c r="AL114" s="12"/>
      <c r="AM114"/>
      <c r="AN114" s="12"/>
      <c r="AO114" s="12"/>
    </row>
    <row r="115" spans="1:42" s="3" customFormat="1" ht="12" customHeight="1" x14ac:dyDescent="0.25">
      <c r="A115" s="10" t="s">
        <v>214</v>
      </c>
      <c r="B115" s="10" t="s">
        <v>151</v>
      </c>
      <c r="C115" s="10" t="s">
        <v>264</v>
      </c>
      <c r="D115" s="10" t="s">
        <v>263</v>
      </c>
      <c r="E115" s="9">
        <v>45717</v>
      </c>
      <c r="F115" s="9">
        <v>45901</v>
      </c>
      <c r="G115" s="15">
        <v>76000</v>
      </c>
      <c r="H115" s="15">
        <v>0</v>
      </c>
      <c r="I115" s="15">
        <f>+G115+H115</f>
        <v>76000</v>
      </c>
      <c r="J115" s="15">
        <v>2181.1999999999998</v>
      </c>
      <c r="K115" s="15">
        <v>6497.56</v>
      </c>
      <c r="L115" s="15">
        <v>2310.4</v>
      </c>
      <c r="M115" s="15">
        <v>25</v>
      </c>
      <c r="N115" s="15">
        <f>+J115+K115+M115+L115</f>
        <v>11014.16</v>
      </c>
      <c r="O115" s="15">
        <f>+I115-N115</f>
        <v>64985.84</v>
      </c>
      <c r="P115" s="10"/>
      <c r="Q115" s="10"/>
      <c r="R115" s="27"/>
      <c r="S115" s="27"/>
      <c r="T115" s="27"/>
      <c r="U115" s="27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27"/>
      <c r="AJ115" s="27"/>
      <c r="AK115" s="27"/>
      <c r="AL115" s="27"/>
      <c r="AM115" s="27"/>
      <c r="AN115" s="27"/>
      <c r="AO115" s="27"/>
    </row>
    <row r="116" spans="1:42" ht="12" customHeight="1" x14ac:dyDescent="0.25">
      <c r="A116" s="5" t="s">
        <v>280</v>
      </c>
      <c r="B116" s="5" t="s">
        <v>218</v>
      </c>
      <c r="C116" s="5" t="s">
        <v>264</v>
      </c>
      <c r="D116" s="5" t="s">
        <v>263</v>
      </c>
      <c r="E116" s="8">
        <v>45778</v>
      </c>
      <c r="F116" s="8">
        <v>45962</v>
      </c>
      <c r="G116" s="15">
        <v>76000</v>
      </c>
      <c r="H116" s="15">
        <v>0</v>
      </c>
      <c r="I116" s="15">
        <f t="shared" si="22"/>
        <v>76000</v>
      </c>
      <c r="J116" s="15">
        <v>2181.1999999999998</v>
      </c>
      <c r="K116" s="15">
        <v>6497.56</v>
      </c>
      <c r="L116" s="15">
        <v>2310.4</v>
      </c>
      <c r="M116" s="15">
        <v>25</v>
      </c>
      <c r="N116" s="15">
        <f t="shared" si="23"/>
        <v>11014.16</v>
      </c>
      <c r="O116" s="15">
        <f t="shared" si="24"/>
        <v>64985.84</v>
      </c>
      <c r="P116" s="5"/>
      <c r="Q116" s="5"/>
      <c r="R116" s="12"/>
      <c r="S116" s="12"/>
      <c r="T116" s="12"/>
      <c r="U116" s="12"/>
      <c r="V116"/>
      <c r="W116"/>
      <c r="X116"/>
      <c r="Y116"/>
      <c r="Z116"/>
      <c r="AA116"/>
      <c r="AB116"/>
      <c r="AC116"/>
      <c r="AD116"/>
      <c r="AE116"/>
      <c r="AF116"/>
      <c r="AG116"/>
      <c r="AH116"/>
      <c r="AI116" s="12"/>
      <c r="AJ116" s="12"/>
      <c r="AK116" s="12"/>
      <c r="AL116" s="12"/>
      <c r="AM116"/>
      <c r="AN116" s="12"/>
      <c r="AO116" s="12"/>
    </row>
    <row r="117" spans="1:42" ht="12" customHeight="1" x14ac:dyDescent="0.25">
      <c r="A117" s="5" t="s">
        <v>231</v>
      </c>
      <c r="B117" s="5" t="s">
        <v>218</v>
      </c>
      <c r="C117" s="5" t="s">
        <v>264</v>
      </c>
      <c r="D117" s="5" t="s">
        <v>262</v>
      </c>
      <c r="E117" s="8">
        <v>45717</v>
      </c>
      <c r="F117" s="8">
        <v>45901</v>
      </c>
      <c r="G117" s="15">
        <v>76000</v>
      </c>
      <c r="H117" s="15">
        <v>0</v>
      </c>
      <c r="I117" s="15">
        <f t="shared" si="22"/>
        <v>76000</v>
      </c>
      <c r="J117" s="15">
        <v>2181.1999999999998</v>
      </c>
      <c r="K117" s="15">
        <v>6497.56</v>
      </c>
      <c r="L117" s="15">
        <v>2310.4</v>
      </c>
      <c r="M117" s="15">
        <v>25</v>
      </c>
      <c r="N117" s="15">
        <f t="shared" si="23"/>
        <v>11014.16</v>
      </c>
      <c r="O117" s="15">
        <f t="shared" si="24"/>
        <v>64985.84</v>
      </c>
      <c r="P117" s="5"/>
      <c r="Q117" s="5"/>
      <c r="R117" s="12"/>
      <c r="S117" s="12"/>
      <c r="T117" s="12"/>
      <c r="U117" s="12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 s="12"/>
      <c r="AJ117" s="12"/>
      <c r="AK117"/>
      <c r="AL117" s="12"/>
      <c r="AM117"/>
      <c r="AN117" s="12"/>
      <c r="AO117" s="12"/>
    </row>
    <row r="118" spans="1:42" ht="12" customHeight="1" x14ac:dyDescent="0.25">
      <c r="A118" s="5" t="s">
        <v>217</v>
      </c>
      <c r="B118" s="5" t="s">
        <v>218</v>
      </c>
      <c r="C118" s="5" t="s">
        <v>264</v>
      </c>
      <c r="D118" s="5" t="s">
        <v>263</v>
      </c>
      <c r="E118" s="8">
        <v>45778</v>
      </c>
      <c r="F118" s="8">
        <v>45962</v>
      </c>
      <c r="G118" s="15">
        <v>76000</v>
      </c>
      <c r="H118" s="15">
        <v>0</v>
      </c>
      <c r="I118" s="15">
        <f t="shared" si="22"/>
        <v>76000</v>
      </c>
      <c r="J118" s="15">
        <v>2181.1999999999998</v>
      </c>
      <c r="K118" s="15">
        <v>6497.56</v>
      </c>
      <c r="L118" s="15">
        <v>2310.4</v>
      </c>
      <c r="M118" s="15">
        <v>1025</v>
      </c>
      <c r="N118" s="15">
        <f t="shared" si="23"/>
        <v>12014.16</v>
      </c>
      <c r="O118" s="15">
        <f t="shared" si="24"/>
        <v>63985.84</v>
      </c>
      <c r="P118" s="5"/>
      <c r="Q118" s="5"/>
      <c r="R118" s="12"/>
      <c r="S118" s="12"/>
      <c r="T118" s="12"/>
      <c r="U118" s="12"/>
      <c r="V118"/>
      <c r="W118"/>
      <c r="X118"/>
      <c r="Y118"/>
      <c r="Z118"/>
      <c r="AA118"/>
      <c r="AB118"/>
      <c r="AC118"/>
      <c r="AD118"/>
      <c r="AE118"/>
      <c r="AF118"/>
      <c r="AG118"/>
      <c r="AH118"/>
      <c r="AI118" s="12"/>
      <c r="AJ118" s="12"/>
      <c r="AK118" s="12"/>
      <c r="AL118" s="12"/>
      <c r="AM118"/>
      <c r="AN118" s="12"/>
      <c r="AO118" s="12"/>
    </row>
    <row r="119" spans="1:42" ht="12" customHeight="1" x14ac:dyDescent="0.25">
      <c r="A119" s="5" t="s">
        <v>221</v>
      </c>
      <c r="B119" s="5" t="s">
        <v>220</v>
      </c>
      <c r="C119" s="5" t="s">
        <v>264</v>
      </c>
      <c r="D119" s="5" t="s">
        <v>263</v>
      </c>
      <c r="E119" s="8">
        <v>45778</v>
      </c>
      <c r="F119" s="8">
        <v>45962</v>
      </c>
      <c r="G119" s="15">
        <v>40000</v>
      </c>
      <c r="H119" s="15">
        <v>0</v>
      </c>
      <c r="I119" s="15">
        <f t="shared" si="22"/>
        <v>40000</v>
      </c>
      <c r="J119" s="15">
        <v>1148</v>
      </c>
      <c r="K119" s="15">
        <v>442.65</v>
      </c>
      <c r="L119" s="15">
        <v>1216</v>
      </c>
      <c r="M119" s="15">
        <v>25</v>
      </c>
      <c r="N119" s="15">
        <f t="shared" si="23"/>
        <v>2831.65</v>
      </c>
      <c r="O119" s="15">
        <f t="shared" si="24"/>
        <v>37168.35</v>
      </c>
      <c r="P119" s="5"/>
      <c r="Q119" s="5"/>
      <c r="R119" s="12"/>
      <c r="S119" s="12"/>
      <c r="T119" s="12"/>
      <c r="U119" s="12"/>
      <c r="V119"/>
      <c r="W119"/>
      <c r="X119"/>
      <c r="Y119"/>
      <c r="Z119"/>
      <c r="AA119"/>
      <c r="AB119"/>
      <c r="AC119"/>
      <c r="AD119"/>
      <c r="AE119"/>
      <c r="AF119"/>
      <c r="AG119"/>
      <c r="AH119"/>
      <c r="AI119" s="12"/>
      <c r="AJ119" s="12"/>
      <c r="AK119" s="12"/>
      <c r="AL119" s="12"/>
      <c r="AM119"/>
      <c r="AN119" s="12"/>
      <c r="AO119" s="12"/>
    </row>
    <row r="120" spans="1:42" ht="12" customHeight="1" x14ac:dyDescent="0.25">
      <c r="A120" s="5" t="s">
        <v>219</v>
      </c>
      <c r="B120" s="5" t="s">
        <v>220</v>
      </c>
      <c r="C120" s="5" t="s">
        <v>264</v>
      </c>
      <c r="D120" s="5" t="s">
        <v>263</v>
      </c>
      <c r="E120" s="8">
        <v>45778</v>
      </c>
      <c r="F120" s="8">
        <v>45962</v>
      </c>
      <c r="G120" s="15">
        <v>40000</v>
      </c>
      <c r="H120" s="15">
        <v>0</v>
      </c>
      <c r="I120" s="15">
        <f t="shared" si="22"/>
        <v>40000</v>
      </c>
      <c r="J120" s="15">
        <v>1148</v>
      </c>
      <c r="K120" s="15">
        <v>185.33</v>
      </c>
      <c r="L120" s="15">
        <v>1216</v>
      </c>
      <c r="M120" s="15">
        <v>1740.46</v>
      </c>
      <c r="N120" s="15">
        <f t="shared" si="23"/>
        <v>4289.79</v>
      </c>
      <c r="O120" s="15">
        <f t="shared" si="24"/>
        <v>35710.21</v>
      </c>
      <c r="P120" s="5"/>
      <c r="Q120" s="5"/>
      <c r="R120" s="12"/>
      <c r="S120" s="12"/>
      <c r="T120" s="12"/>
      <c r="U120" s="12"/>
      <c r="V120"/>
      <c r="W120"/>
      <c r="X120"/>
      <c r="Y120"/>
      <c r="Z120"/>
      <c r="AA120"/>
      <c r="AB120"/>
      <c r="AC120"/>
      <c r="AD120"/>
      <c r="AE120"/>
      <c r="AF120"/>
      <c r="AG120"/>
      <c r="AH120"/>
      <c r="AI120" s="12"/>
      <c r="AJ120" s="12"/>
      <c r="AK120" s="12"/>
      <c r="AL120" s="12"/>
      <c r="AM120"/>
      <c r="AN120" s="12"/>
      <c r="AO120" s="12"/>
    </row>
    <row r="121" spans="1:42" ht="12" customHeight="1" x14ac:dyDescent="0.25">
      <c r="A121" s="5" t="s">
        <v>229</v>
      </c>
      <c r="B121" s="5" t="s">
        <v>9</v>
      </c>
      <c r="C121" s="5" t="s">
        <v>264</v>
      </c>
      <c r="D121" s="5" t="s">
        <v>263</v>
      </c>
      <c r="E121" s="8">
        <v>45870</v>
      </c>
      <c r="F121" s="8">
        <v>46054</v>
      </c>
      <c r="G121" s="15">
        <v>55000</v>
      </c>
      <c r="H121" s="15">
        <v>0</v>
      </c>
      <c r="I121" s="15">
        <f t="shared" si="22"/>
        <v>55000</v>
      </c>
      <c r="J121" s="15">
        <v>1578.5</v>
      </c>
      <c r="K121" s="15">
        <v>2559.6799999999998</v>
      </c>
      <c r="L121" s="15">
        <v>1672</v>
      </c>
      <c r="M121" s="15">
        <v>25</v>
      </c>
      <c r="N121" s="15">
        <f t="shared" si="23"/>
        <v>5835.18</v>
      </c>
      <c r="O121" s="15">
        <f t="shared" si="24"/>
        <v>49164.82</v>
      </c>
      <c r="P121" s="5"/>
      <c r="Q121" s="5"/>
      <c r="R121" s="12"/>
      <c r="S121" s="12"/>
      <c r="T121" s="12"/>
      <c r="U121" s="12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 s="12"/>
      <c r="AJ121" s="12"/>
      <c r="AK121" s="12"/>
      <c r="AL121" s="12"/>
      <c r="AM121"/>
      <c r="AN121" s="12"/>
      <c r="AO121" s="12"/>
    </row>
    <row r="122" spans="1:42" ht="12" customHeight="1" x14ac:dyDescent="0.25">
      <c r="A122" s="5" t="s">
        <v>225</v>
      </c>
      <c r="B122" s="5" t="s">
        <v>216</v>
      </c>
      <c r="C122" s="5" t="s">
        <v>264</v>
      </c>
      <c r="D122" s="5" t="s">
        <v>262</v>
      </c>
      <c r="E122" s="8">
        <v>45717</v>
      </c>
      <c r="F122" s="8">
        <v>45901</v>
      </c>
      <c r="G122" s="15">
        <v>30000</v>
      </c>
      <c r="H122" s="15">
        <v>0</v>
      </c>
      <c r="I122" s="15">
        <f t="shared" si="22"/>
        <v>30000</v>
      </c>
      <c r="J122" s="15">
        <v>861</v>
      </c>
      <c r="K122" s="15">
        <v>0</v>
      </c>
      <c r="L122" s="15">
        <v>912</v>
      </c>
      <c r="M122" s="15">
        <v>25</v>
      </c>
      <c r="N122" s="15">
        <f t="shared" si="23"/>
        <v>1798</v>
      </c>
      <c r="O122" s="15">
        <f t="shared" si="24"/>
        <v>28202</v>
      </c>
      <c r="P122" s="5"/>
      <c r="Q122" s="5"/>
      <c r="R122" s="12"/>
      <c r="S122" s="12"/>
      <c r="T122" s="12"/>
      <c r="U122" s="12"/>
      <c r="V122"/>
      <c r="W122"/>
      <c r="X122"/>
      <c r="Y122"/>
      <c r="Z122"/>
      <c r="AA122"/>
      <c r="AB122"/>
      <c r="AC122"/>
      <c r="AD122"/>
      <c r="AE122"/>
      <c r="AF122"/>
      <c r="AG122"/>
      <c r="AH122"/>
      <c r="AI122" s="12"/>
      <c r="AJ122" s="12"/>
      <c r="AK122" s="12"/>
      <c r="AL122" s="12"/>
      <c r="AM122"/>
      <c r="AN122" s="12"/>
      <c r="AO122" s="12"/>
    </row>
    <row r="123" spans="1:42" ht="12" customHeight="1" x14ac:dyDescent="0.25">
      <c r="A123" s="5" t="s">
        <v>222</v>
      </c>
      <c r="B123" s="5" t="s">
        <v>216</v>
      </c>
      <c r="C123" s="5" t="s">
        <v>264</v>
      </c>
      <c r="D123" s="5" t="s">
        <v>263</v>
      </c>
      <c r="E123" s="8">
        <v>45870</v>
      </c>
      <c r="F123" s="8">
        <v>46054</v>
      </c>
      <c r="G123" s="15">
        <v>30000</v>
      </c>
      <c r="H123" s="15">
        <v>0</v>
      </c>
      <c r="I123" s="15">
        <f t="shared" si="22"/>
        <v>30000</v>
      </c>
      <c r="J123" s="15">
        <v>861</v>
      </c>
      <c r="K123" s="15">
        <v>0</v>
      </c>
      <c r="L123" s="15">
        <v>912</v>
      </c>
      <c r="M123" s="15">
        <v>25</v>
      </c>
      <c r="N123" s="15">
        <f t="shared" si="23"/>
        <v>1798</v>
      </c>
      <c r="O123" s="15">
        <f t="shared" si="24"/>
        <v>28202</v>
      </c>
      <c r="P123" s="5"/>
      <c r="Q123" s="5"/>
      <c r="R123" s="12"/>
      <c r="S123" s="12"/>
      <c r="T123" s="12"/>
      <c r="U123" s="12"/>
      <c r="V123"/>
      <c r="W123"/>
      <c r="X123"/>
      <c r="Y123"/>
      <c r="Z123"/>
      <c r="AA123"/>
      <c r="AB123"/>
      <c r="AC123"/>
      <c r="AD123"/>
      <c r="AE123"/>
      <c r="AF123"/>
      <c r="AG123"/>
      <c r="AH123"/>
      <c r="AI123" s="12"/>
      <c r="AJ123" s="12"/>
      <c r="AK123" s="12"/>
      <c r="AL123" s="12"/>
      <c r="AM123" s="12"/>
      <c r="AN123" s="12"/>
      <c r="AO123" s="12"/>
    </row>
    <row r="124" spans="1:42" ht="12" customHeight="1" x14ac:dyDescent="0.25">
      <c r="A124" s="5" t="s">
        <v>385</v>
      </c>
      <c r="B124" s="5" t="s">
        <v>16</v>
      </c>
      <c r="C124" s="5" t="s">
        <v>264</v>
      </c>
      <c r="D124" s="5" t="s">
        <v>263</v>
      </c>
      <c r="E124" s="8">
        <v>45839</v>
      </c>
      <c r="F124" s="8">
        <v>46023</v>
      </c>
      <c r="G124" s="15">
        <v>55000</v>
      </c>
      <c r="H124" s="15"/>
      <c r="I124" s="15">
        <f t="shared" si="22"/>
        <v>55000</v>
      </c>
      <c r="J124" s="15">
        <v>1578.5</v>
      </c>
      <c r="K124" s="15">
        <v>2559.6799999999998</v>
      </c>
      <c r="L124" s="15">
        <v>1672</v>
      </c>
      <c r="M124" s="15">
        <v>25</v>
      </c>
      <c r="N124" s="15">
        <f t="shared" si="23"/>
        <v>5835.18</v>
      </c>
      <c r="O124" s="15">
        <f t="shared" si="24"/>
        <v>49164.82</v>
      </c>
      <c r="P124" s="5"/>
      <c r="Q124" s="5"/>
      <c r="R124" s="12"/>
      <c r="S124" s="12"/>
      <c r="T124" s="12"/>
      <c r="U124" s="12"/>
      <c r="V124"/>
      <c r="W124"/>
      <c r="X124"/>
      <c r="Y124"/>
      <c r="Z124"/>
      <c r="AA124"/>
      <c r="AB124"/>
      <c r="AC124"/>
      <c r="AD124"/>
      <c r="AE124"/>
      <c r="AF124"/>
      <c r="AG124"/>
      <c r="AH124"/>
      <c r="AI124" s="12"/>
      <c r="AJ124" s="12"/>
      <c r="AK124" s="12"/>
      <c r="AL124" s="12"/>
      <c r="AM124" s="12"/>
      <c r="AN124" s="12"/>
      <c r="AO124" s="12"/>
    </row>
    <row r="125" spans="1:42" s="5" customFormat="1" ht="15" x14ac:dyDescent="0.25">
      <c r="A125" s="5" t="s">
        <v>386</v>
      </c>
      <c r="B125" s="5" t="s">
        <v>9</v>
      </c>
      <c r="C125" s="5" t="s">
        <v>264</v>
      </c>
      <c r="D125" s="5" t="s">
        <v>263</v>
      </c>
      <c r="E125" s="8">
        <v>45839</v>
      </c>
      <c r="F125" s="8">
        <v>46023</v>
      </c>
      <c r="G125" s="7">
        <v>55000</v>
      </c>
      <c r="H125" s="7">
        <v>0</v>
      </c>
      <c r="I125" s="15">
        <f t="shared" si="22"/>
        <v>55000</v>
      </c>
      <c r="J125" s="15">
        <v>1578.5</v>
      </c>
      <c r="K125" s="15">
        <v>2559.6799999999998</v>
      </c>
      <c r="L125" s="15">
        <v>1672</v>
      </c>
      <c r="M125" s="15">
        <v>25</v>
      </c>
      <c r="N125" s="15">
        <f t="shared" si="23"/>
        <v>5835.18</v>
      </c>
      <c r="O125" s="15">
        <f t="shared" si="24"/>
        <v>49164.82</v>
      </c>
      <c r="R125" s="12"/>
      <c r="S125" s="12"/>
      <c r="T125" s="12"/>
      <c r="U125" s="12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 s="12"/>
      <c r="AJ125" s="12"/>
      <c r="AK125" s="12"/>
      <c r="AL125" s="12"/>
      <c r="AM125"/>
      <c r="AN125" s="12"/>
      <c r="AO125" s="12"/>
      <c r="AP125" s="1"/>
    </row>
    <row r="126" spans="1:42" s="5" customFormat="1" ht="15" x14ac:dyDescent="0.25">
      <c r="A126" s="5" t="s">
        <v>387</v>
      </c>
      <c r="B126" s="5" t="s">
        <v>9</v>
      </c>
      <c r="C126" s="5" t="s">
        <v>264</v>
      </c>
      <c r="D126" s="5" t="s">
        <v>263</v>
      </c>
      <c r="E126" s="8">
        <v>45870</v>
      </c>
      <c r="F126" s="8">
        <v>46054</v>
      </c>
      <c r="G126" s="7">
        <v>55000</v>
      </c>
      <c r="H126" s="7">
        <v>0</v>
      </c>
      <c r="I126" s="15">
        <f t="shared" si="22"/>
        <v>55000</v>
      </c>
      <c r="J126" s="15">
        <v>1578.5</v>
      </c>
      <c r="K126" s="15">
        <v>2559.6799999999998</v>
      </c>
      <c r="L126" s="15">
        <v>1672</v>
      </c>
      <c r="M126" s="15">
        <v>25</v>
      </c>
      <c r="N126" s="15">
        <f t="shared" si="23"/>
        <v>5835.18</v>
      </c>
      <c r="O126" s="15">
        <f t="shared" si="24"/>
        <v>49164.82</v>
      </c>
      <c r="R126" s="12"/>
      <c r="S126" s="12"/>
      <c r="T126" s="12"/>
      <c r="U126" s="12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 s="12"/>
      <c r="AJ126" s="12"/>
      <c r="AK126" s="12"/>
      <c r="AL126" s="12"/>
      <c r="AM126"/>
      <c r="AN126" s="12"/>
      <c r="AO126" s="12"/>
      <c r="AP126" s="1"/>
    </row>
    <row r="127" spans="1:42" s="5" customFormat="1" ht="15" x14ac:dyDescent="0.25">
      <c r="A127" s="5" t="s">
        <v>388</v>
      </c>
      <c r="B127" s="5" t="s">
        <v>9</v>
      </c>
      <c r="C127" s="5" t="s">
        <v>264</v>
      </c>
      <c r="D127" s="5" t="s">
        <v>263</v>
      </c>
      <c r="E127" s="8">
        <v>45870</v>
      </c>
      <c r="F127" s="8">
        <v>46054</v>
      </c>
      <c r="G127" s="7">
        <v>30000</v>
      </c>
      <c r="H127" s="7">
        <v>0</v>
      </c>
      <c r="I127" s="15">
        <f t="shared" si="22"/>
        <v>30000</v>
      </c>
      <c r="J127" s="15">
        <v>861</v>
      </c>
      <c r="K127" s="15">
        <v>0</v>
      </c>
      <c r="L127" s="15">
        <v>912</v>
      </c>
      <c r="M127" s="15">
        <v>25</v>
      </c>
      <c r="N127" s="15">
        <f t="shared" si="23"/>
        <v>1798</v>
      </c>
      <c r="O127" s="15">
        <f t="shared" si="24"/>
        <v>28202</v>
      </c>
      <c r="R127" s="12"/>
      <c r="S127" s="12"/>
      <c r="T127" s="12"/>
      <c r="U127" s="12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 s="12"/>
      <c r="AJ127" s="12"/>
      <c r="AK127" s="12"/>
      <c r="AL127" s="12"/>
      <c r="AM127" s="12"/>
      <c r="AN127" s="12"/>
      <c r="AO127" s="12"/>
    </row>
    <row r="128" spans="1:42" ht="12" customHeight="1" x14ac:dyDescent="0.25">
      <c r="A128" s="5" t="s">
        <v>227</v>
      </c>
      <c r="B128" s="5" t="s">
        <v>9</v>
      </c>
      <c r="C128" s="5" t="s">
        <v>264</v>
      </c>
      <c r="D128" s="5" t="s">
        <v>263</v>
      </c>
      <c r="E128" s="8">
        <v>45748</v>
      </c>
      <c r="F128" s="8">
        <v>45931</v>
      </c>
      <c r="G128" s="15">
        <v>40000</v>
      </c>
      <c r="H128" s="15">
        <v>0</v>
      </c>
      <c r="I128" s="15">
        <f t="shared" si="22"/>
        <v>40000</v>
      </c>
      <c r="J128" s="15">
        <v>1148</v>
      </c>
      <c r="K128" s="15">
        <v>442.65</v>
      </c>
      <c r="L128" s="15">
        <v>1216</v>
      </c>
      <c r="M128" s="15">
        <v>25</v>
      </c>
      <c r="N128" s="15">
        <f t="shared" si="23"/>
        <v>2831.65</v>
      </c>
      <c r="O128" s="15">
        <f t="shared" si="24"/>
        <v>37168.35</v>
      </c>
      <c r="P128" s="5"/>
      <c r="Q128" s="5"/>
      <c r="R128" s="12"/>
      <c r="S128" s="12"/>
      <c r="T128" s="12"/>
      <c r="U128" s="12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 s="12"/>
      <c r="AJ128" s="12"/>
      <c r="AK128" s="12"/>
      <c r="AL128" s="12"/>
      <c r="AM128"/>
      <c r="AN128" s="12"/>
      <c r="AO128" s="12"/>
      <c r="AP128" s="5"/>
    </row>
    <row r="129" spans="1:42" ht="12" customHeight="1" x14ac:dyDescent="0.25">
      <c r="A129" s="5" t="s">
        <v>230</v>
      </c>
      <c r="B129" s="5" t="s">
        <v>9</v>
      </c>
      <c r="C129" s="5" t="s">
        <v>264</v>
      </c>
      <c r="D129" s="5" t="s">
        <v>263</v>
      </c>
      <c r="E129" s="8">
        <v>45717</v>
      </c>
      <c r="F129" s="8">
        <v>45901</v>
      </c>
      <c r="G129" s="15">
        <v>50000</v>
      </c>
      <c r="H129" s="15">
        <v>0</v>
      </c>
      <c r="I129" s="15">
        <f t="shared" si="22"/>
        <v>50000</v>
      </c>
      <c r="J129" s="15">
        <v>1435</v>
      </c>
      <c r="K129" s="15">
        <v>1854</v>
      </c>
      <c r="L129" s="15">
        <v>1520</v>
      </c>
      <c r="M129" s="15">
        <v>25</v>
      </c>
      <c r="N129" s="15">
        <f t="shared" si="23"/>
        <v>4834</v>
      </c>
      <c r="O129" s="15">
        <f t="shared" si="24"/>
        <v>45166</v>
      </c>
      <c r="P129" s="5"/>
      <c r="Q129" s="5"/>
      <c r="R129" s="12"/>
      <c r="S129" s="12"/>
      <c r="T129" s="12"/>
      <c r="U129" s="12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 s="12"/>
      <c r="AJ129" s="12"/>
      <c r="AK129" s="12"/>
      <c r="AL129" s="12"/>
      <c r="AM129"/>
      <c r="AN129" s="12"/>
      <c r="AO129" s="12"/>
      <c r="AP129" s="5"/>
    </row>
    <row r="130" spans="1:42" ht="12" customHeight="1" x14ac:dyDescent="0.25">
      <c r="A130" s="5" t="s">
        <v>406</v>
      </c>
      <c r="B130" s="5" t="s">
        <v>9</v>
      </c>
      <c r="C130" s="5" t="s">
        <v>264</v>
      </c>
      <c r="D130" s="5" t="s">
        <v>263</v>
      </c>
      <c r="E130" s="8">
        <v>45870</v>
      </c>
      <c r="F130" s="8">
        <v>46054</v>
      </c>
      <c r="G130" s="15">
        <v>50000</v>
      </c>
      <c r="H130" s="15">
        <v>0</v>
      </c>
      <c r="I130" s="15">
        <f t="shared" si="22"/>
        <v>50000</v>
      </c>
      <c r="J130" s="15">
        <v>1435</v>
      </c>
      <c r="K130" s="15">
        <v>1854</v>
      </c>
      <c r="L130" s="15">
        <v>1520</v>
      </c>
      <c r="M130" s="15">
        <v>25</v>
      </c>
      <c r="N130" s="15">
        <f t="shared" si="23"/>
        <v>4834</v>
      </c>
      <c r="O130" s="15">
        <f t="shared" si="24"/>
        <v>45166</v>
      </c>
      <c r="P130" s="5"/>
      <c r="Q130" s="5"/>
      <c r="R130" s="12"/>
      <c r="S130" s="12"/>
      <c r="T130" s="12"/>
      <c r="U130" s="12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 s="12"/>
      <c r="AJ130" s="12"/>
      <c r="AK130" s="12"/>
      <c r="AL130" s="12"/>
      <c r="AM130"/>
      <c r="AN130" s="12"/>
      <c r="AO130" s="12"/>
    </row>
    <row r="131" spans="1:42" ht="12" customHeight="1" thickBot="1" x14ac:dyDescent="0.3">
      <c r="D131" s="24">
        <v>27</v>
      </c>
      <c r="E131" s="19"/>
      <c r="F131" s="19"/>
      <c r="G131" s="19">
        <f>SUM(G104:G130)</f>
        <v>1696000</v>
      </c>
      <c r="H131" s="19">
        <f t="shared" ref="H131:O131" si="25">SUM(H104:H130)</f>
        <v>0</v>
      </c>
      <c r="I131" s="19">
        <f t="shared" si="25"/>
        <v>1696000</v>
      </c>
      <c r="J131" s="19">
        <f t="shared" si="25"/>
        <v>48675.200000000004</v>
      </c>
      <c r="K131" s="19">
        <f t="shared" si="25"/>
        <v>120817.16999999994</v>
      </c>
      <c r="L131" s="19">
        <f t="shared" si="25"/>
        <v>51558.400000000009</v>
      </c>
      <c r="M131" s="19">
        <f t="shared" si="25"/>
        <v>40671.839999999997</v>
      </c>
      <c r="N131" s="19">
        <f t="shared" si="25"/>
        <v>261722.61</v>
      </c>
      <c r="O131" s="19">
        <f t="shared" si="25"/>
        <v>1434277.3900000001</v>
      </c>
      <c r="P131" s="5"/>
      <c r="Q131" s="5"/>
      <c r="R131" s="12"/>
      <c r="S131" s="12"/>
      <c r="T131" s="12"/>
      <c r="U131" s="12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 s="12"/>
      <c r="AJ131" s="12"/>
      <c r="AK131"/>
      <c r="AL131" s="12"/>
      <c r="AM131"/>
      <c r="AN131" s="12"/>
      <c r="AO131" s="12"/>
    </row>
    <row r="132" spans="1:42" ht="12" customHeight="1" x14ac:dyDescent="0.25">
      <c r="H132" s="5"/>
      <c r="J132" s="5"/>
      <c r="K132" s="5"/>
      <c r="L132" s="5"/>
      <c r="M132" s="5"/>
      <c r="P132" s="5"/>
      <c r="Q132" s="5"/>
      <c r="R132" s="12"/>
      <c r="S132" s="12"/>
      <c r="T132" s="12"/>
      <c r="U132" s="1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 s="12"/>
      <c r="AJ132" s="12"/>
      <c r="AK132" s="12"/>
      <c r="AL132" s="12"/>
      <c r="AM132"/>
      <c r="AN132" s="12"/>
      <c r="AO132" s="12"/>
    </row>
    <row r="133" spans="1:42" ht="12" customHeight="1" x14ac:dyDescent="0.25">
      <c r="H133" s="5"/>
      <c r="J133" s="5"/>
      <c r="K133" s="5"/>
      <c r="L133" s="5"/>
      <c r="M133" s="5"/>
      <c r="P133" s="5"/>
      <c r="Q133" s="5"/>
      <c r="R133" s="12"/>
      <c r="S133" s="12"/>
      <c r="T133" s="12"/>
      <c r="U133" s="12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 s="12"/>
      <c r="AJ133" s="12"/>
      <c r="AK133" s="12"/>
      <c r="AL133" s="12"/>
      <c r="AM133" s="12"/>
      <c r="AN133" s="12"/>
      <c r="AO133" s="12"/>
    </row>
    <row r="134" spans="1:42" ht="12" customHeight="1" x14ac:dyDescent="0.25">
      <c r="H134" s="5"/>
      <c r="J134" s="5"/>
      <c r="K134" s="5"/>
      <c r="L134" s="5"/>
      <c r="M134" s="5"/>
      <c r="P134" s="5"/>
      <c r="Q134" s="5"/>
      <c r="R134" s="12"/>
      <c r="S134" s="12"/>
      <c r="T134" s="12"/>
      <c r="U134" s="12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 s="12"/>
      <c r="AJ134" s="12"/>
      <c r="AK134" s="12"/>
      <c r="AL134" s="12"/>
      <c r="AM134" s="12"/>
      <c r="AN134" s="12"/>
      <c r="AO134" s="12"/>
    </row>
    <row r="135" spans="1:42" ht="12" customHeight="1" x14ac:dyDescent="0.25">
      <c r="A135" s="11" t="s">
        <v>181</v>
      </c>
      <c r="E135" s="8"/>
      <c r="F135" s="8"/>
      <c r="G135" s="15"/>
      <c r="H135" s="15"/>
      <c r="I135" s="15"/>
      <c r="J135" s="15"/>
      <c r="K135" s="15"/>
      <c r="L135" s="15"/>
      <c r="M135" s="15"/>
      <c r="N135" s="15"/>
      <c r="O135" s="15"/>
      <c r="P135" s="5"/>
      <c r="Q135" s="5"/>
      <c r="R135" s="12"/>
      <c r="S135" s="12"/>
      <c r="T135" s="12"/>
      <c r="U135" s="12"/>
      <c r="V135"/>
      <c r="W135"/>
      <c r="X135"/>
      <c r="Y135"/>
      <c r="Z135"/>
      <c r="AA135"/>
      <c r="AB135"/>
      <c r="AC135"/>
      <c r="AD135"/>
      <c r="AE135"/>
      <c r="AF135"/>
      <c r="AG135"/>
      <c r="AH135"/>
      <c r="AI135" s="12"/>
      <c r="AJ135" s="12"/>
      <c r="AK135" s="12"/>
      <c r="AL135" s="12"/>
      <c r="AM135"/>
      <c r="AN135" s="12"/>
      <c r="AO135" s="12"/>
    </row>
    <row r="136" spans="1:42" ht="12" customHeight="1" x14ac:dyDescent="0.25">
      <c r="A136" s="21" t="s">
        <v>322</v>
      </c>
      <c r="B136" s="21" t="s">
        <v>333</v>
      </c>
      <c r="C136" s="21" t="s">
        <v>323</v>
      </c>
      <c r="D136" s="21" t="s">
        <v>324</v>
      </c>
      <c r="E136" s="21" t="s">
        <v>325</v>
      </c>
      <c r="F136" s="21" t="s">
        <v>326</v>
      </c>
      <c r="G136" s="22" t="s">
        <v>327</v>
      </c>
      <c r="H136" s="22" t="s">
        <v>328</v>
      </c>
      <c r="I136" s="22" t="s">
        <v>329</v>
      </c>
      <c r="J136" s="22" t="s">
        <v>0</v>
      </c>
      <c r="K136" s="22" t="s">
        <v>1</v>
      </c>
      <c r="L136" s="22" t="s">
        <v>2</v>
      </c>
      <c r="M136" s="22" t="s">
        <v>330</v>
      </c>
      <c r="N136" s="22" t="s">
        <v>331</v>
      </c>
      <c r="O136" s="22" t="s">
        <v>332</v>
      </c>
      <c r="P136" s="5"/>
      <c r="Q136" s="5"/>
      <c r="R136" s="12"/>
      <c r="S136" s="12"/>
      <c r="T136" s="12"/>
      <c r="U136" s="12"/>
      <c r="V136"/>
      <c r="W136"/>
      <c r="X136"/>
      <c r="Y136"/>
      <c r="Z136"/>
      <c r="AA136"/>
      <c r="AB136"/>
      <c r="AC136"/>
      <c r="AD136"/>
      <c r="AE136"/>
      <c r="AF136"/>
      <c r="AG136"/>
      <c r="AH136"/>
      <c r="AI136" s="12"/>
      <c r="AJ136" s="12"/>
      <c r="AK136" s="12"/>
      <c r="AL136" s="12"/>
      <c r="AM136"/>
      <c r="AN136" s="12"/>
      <c r="AO136" s="12"/>
    </row>
    <row r="137" spans="1:42" ht="12" customHeight="1" x14ac:dyDescent="0.25">
      <c r="A137" s="5" t="s">
        <v>182</v>
      </c>
      <c r="B137" s="5" t="s">
        <v>183</v>
      </c>
      <c r="C137" s="5" t="s">
        <v>264</v>
      </c>
      <c r="D137" s="5" t="s">
        <v>262</v>
      </c>
      <c r="E137" s="8">
        <v>45809</v>
      </c>
      <c r="F137" s="8">
        <v>45992</v>
      </c>
      <c r="G137" s="15">
        <v>128000</v>
      </c>
      <c r="H137" s="15">
        <v>0</v>
      </c>
      <c r="I137" s="15">
        <f t="shared" ref="I137:I152" si="26">+G137+H137</f>
        <v>128000</v>
      </c>
      <c r="J137" s="15">
        <v>3673.6</v>
      </c>
      <c r="K137" s="15">
        <v>18691.669999999998</v>
      </c>
      <c r="L137" s="15">
        <v>3891.2</v>
      </c>
      <c r="M137" s="15">
        <v>25</v>
      </c>
      <c r="N137" s="15">
        <f t="shared" ref="N137:N152" si="27">+J137+K137+L137+M137</f>
        <v>26281.469999999998</v>
      </c>
      <c r="O137" s="15">
        <f t="shared" ref="O137:O152" si="28">+I137-N137</f>
        <v>101718.53</v>
      </c>
      <c r="P137" s="5"/>
      <c r="Q137" s="5"/>
      <c r="R137" s="12"/>
      <c r="S137" s="12"/>
      <c r="T137" s="12"/>
      <c r="U137" s="12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 s="12"/>
      <c r="AJ137" s="12"/>
      <c r="AK137" s="12"/>
      <c r="AL137" s="12"/>
      <c r="AM137" s="12"/>
      <c r="AN137" s="12"/>
      <c r="AO137" s="12"/>
    </row>
    <row r="138" spans="1:42" ht="12" customHeight="1" x14ac:dyDescent="0.25">
      <c r="A138" s="5" t="s">
        <v>185</v>
      </c>
      <c r="B138" s="5" t="s">
        <v>65</v>
      </c>
      <c r="C138" s="5" t="s">
        <v>264</v>
      </c>
      <c r="D138" s="5" t="s">
        <v>263</v>
      </c>
      <c r="E138" s="8">
        <v>45839</v>
      </c>
      <c r="F138" s="8">
        <v>46023</v>
      </c>
      <c r="G138" s="15">
        <v>105000</v>
      </c>
      <c r="H138" s="15">
        <v>0</v>
      </c>
      <c r="I138" s="15">
        <f t="shared" si="26"/>
        <v>105000</v>
      </c>
      <c r="J138" s="15">
        <v>3013.5</v>
      </c>
      <c r="K138" s="15">
        <v>13281.49</v>
      </c>
      <c r="L138" s="15">
        <v>3192</v>
      </c>
      <c r="M138" s="15">
        <v>25</v>
      </c>
      <c r="N138" s="15">
        <f t="shared" si="27"/>
        <v>19511.989999999998</v>
      </c>
      <c r="O138" s="15">
        <f t="shared" si="28"/>
        <v>85488.010000000009</v>
      </c>
      <c r="P138" s="5"/>
      <c r="Q138" s="5"/>
      <c r="R138" s="12"/>
      <c r="S138" s="12"/>
      <c r="T138" s="12"/>
      <c r="U138" s="12"/>
      <c r="V138"/>
      <c r="W138"/>
      <c r="X138"/>
      <c r="Y138"/>
      <c r="Z138"/>
      <c r="AA138"/>
      <c r="AB138"/>
      <c r="AC138"/>
      <c r="AD138"/>
      <c r="AE138"/>
      <c r="AF138"/>
      <c r="AG138"/>
      <c r="AH138"/>
      <c r="AI138" s="12"/>
      <c r="AJ138" s="12"/>
      <c r="AK138" s="12"/>
      <c r="AL138" s="12"/>
      <c r="AM138"/>
      <c r="AN138" s="12"/>
      <c r="AO138" s="12"/>
    </row>
    <row r="139" spans="1:42" ht="12" customHeight="1" x14ac:dyDescent="0.25">
      <c r="A139" s="5" t="s">
        <v>403</v>
      </c>
      <c r="B139" s="5" t="s">
        <v>13</v>
      </c>
      <c r="C139" s="5" t="s">
        <v>264</v>
      </c>
      <c r="D139" s="5" t="s">
        <v>263</v>
      </c>
      <c r="E139" s="8">
        <v>45809</v>
      </c>
      <c r="F139" s="8">
        <v>45992</v>
      </c>
      <c r="G139" s="15">
        <v>76000</v>
      </c>
      <c r="H139" s="15">
        <v>0</v>
      </c>
      <c r="I139" s="15">
        <f t="shared" si="26"/>
        <v>76000</v>
      </c>
      <c r="J139" s="15">
        <v>2181.1999999999998</v>
      </c>
      <c r="K139" s="15">
        <v>6497.56</v>
      </c>
      <c r="L139" s="15">
        <v>2310.4</v>
      </c>
      <c r="M139" s="15">
        <v>25</v>
      </c>
      <c r="N139" s="15">
        <f t="shared" si="27"/>
        <v>11014.16</v>
      </c>
      <c r="O139" s="15">
        <f t="shared" si="28"/>
        <v>64985.84</v>
      </c>
      <c r="P139" s="5"/>
      <c r="Q139" s="5"/>
      <c r="R139" s="12"/>
      <c r="S139" s="12"/>
      <c r="T139" s="12"/>
      <c r="U139" s="12"/>
      <c r="V139"/>
      <c r="W139"/>
      <c r="X139"/>
      <c r="Y139"/>
      <c r="Z139"/>
      <c r="AA139"/>
      <c r="AB139"/>
      <c r="AC139"/>
      <c r="AD139"/>
      <c r="AE139"/>
      <c r="AF139"/>
      <c r="AG139"/>
      <c r="AH139"/>
      <c r="AI139" s="12"/>
      <c r="AJ139" s="12"/>
      <c r="AK139" s="12"/>
      <c r="AL139" s="12"/>
      <c r="AM139"/>
      <c r="AN139" s="12"/>
      <c r="AO139" s="12"/>
    </row>
    <row r="140" spans="1:42" ht="12" customHeight="1" x14ac:dyDescent="0.25">
      <c r="A140" s="5" t="s">
        <v>274</v>
      </c>
      <c r="B140" s="5" t="s">
        <v>13</v>
      </c>
      <c r="C140" s="5" t="s">
        <v>264</v>
      </c>
      <c r="D140" s="5" t="s">
        <v>263</v>
      </c>
      <c r="E140" s="8">
        <v>45748</v>
      </c>
      <c r="F140" s="8">
        <v>45931</v>
      </c>
      <c r="G140" s="15">
        <v>76000</v>
      </c>
      <c r="H140" s="15">
        <v>0</v>
      </c>
      <c r="I140" s="15">
        <f t="shared" si="26"/>
        <v>76000</v>
      </c>
      <c r="J140" s="15">
        <v>2181.1999999999998</v>
      </c>
      <c r="K140" s="15">
        <v>6497.56</v>
      </c>
      <c r="L140" s="15">
        <v>2310.4</v>
      </c>
      <c r="M140" s="15">
        <v>25</v>
      </c>
      <c r="N140" s="15">
        <f t="shared" si="27"/>
        <v>11014.16</v>
      </c>
      <c r="O140" s="15">
        <f t="shared" si="28"/>
        <v>64985.84</v>
      </c>
      <c r="P140" s="5"/>
      <c r="Q140" s="5"/>
      <c r="R140" s="12"/>
      <c r="S140" s="12"/>
      <c r="T140" s="12"/>
      <c r="U140" s="12"/>
      <c r="V140"/>
      <c r="W140"/>
      <c r="X140"/>
      <c r="Y140"/>
      <c r="Z140"/>
      <c r="AA140"/>
      <c r="AB140"/>
      <c r="AC140"/>
      <c r="AD140"/>
      <c r="AE140"/>
      <c r="AF140"/>
      <c r="AG140"/>
      <c r="AH140"/>
      <c r="AI140" s="12"/>
      <c r="AJ140" s="12"/>
      <c r="AK140" s="12"/>
      <c r="AL140" s="12"/>
      <c r="AM140"/>
      <c r="AN140" s="12"/>
      <c r="AO140" s="12"/>
    </row>
    <row r="141" spans="1:42" ht="12" customHeight="1" x14ac:dyDescent="0.25">
      <c r="A141" s="5" t="s">
        <v>184</v>
      </c>
      <c r="B141" s="5" t="s">
        <v>13</v>
      </c>
      <c r="C141" s="5" t="s">
        <v>264</v>
      </c>
      <c r="D141" s="5" t="s">
        <v>262</v>
      </c>
      <c r="E141" s="8">
        <v>45870</v>
      </c>
      <c r="F141" s="8">
        <v>46054</v>
      </c>
      <c r="G141" s="15">
        <v>60000</v>
      </c>
      <c r="H141" s="15">
        <v>0</v>
      </c>
      <c r="I141" s="15">
        <f t="shared" si="26"/>
        <v>60000</v>
      </c>
      <c r="J141" s="15">
        <v>1722</v>
      </c>
      <c r="K141" s="15">
        <v>3486.68</v>
      </c>
      <c r="L141" s="15">
        <v>1824</v>
      </c>
      <c r="M141" s="15">
        <v>25</v>
      </c>
      <c r="N141" s="15">
        <f t="shared" si="27"/>
        <v>7057.68</v>
      </c>
      <c r="O141" s="15">
        <f t="shared" si="28"/>
        <v>52942.32</v>
      </c>
      <c r="P141" s="5"/>
      <c r="Q141" s="5"/>
      <c r="R141" s="12"/>
      <c r="S141" s="12"/>
      <c r="T141" s="12"/>
      <c r="U141" s="12"/>
      <c r="V141"/>
      <c r="W141"/>
      <c r="X141"/>
      <c r="Y141"/>
      <c r="Z141"/>
      <c r="AA141"/>
      <c r="AB141"/>
      <c r="AC141"/>
      <c r="AD141"/>
      <c r="AE141"/>
      <c r="AF141"/>
      <c r="AG141"/>
      <c r="AH141"/>
      <c r="AI141" s="12"/>
      <c r="AJ141" s="12"/>
      <c r="AK141" s="12"/>
      <c r="AL141" s="12"/>
      <c r="AM141" s="12"/>
      <c r="AN141" s="12"/>
      <c r="AO141" s="12"/>
    </row>
    <row r="142" spans="1:42" ht="12" customHeight="1" x14ac:dyDescent="0.25">
      <c r="A142" s="5" t="s">
        <v>189</v>
      </c>
      <c r="B142" s="5" t="s">
        <v>13</v>
      </c>
      <c r="C142" s="5" t="s">
        <v>264</v>
      </c>
      <c r="D142" s="5" t="s">
        <v>263</v>
      </c>
      <c r="E142" s="8">
        <v>45778</v>
      </c>
      <c r="F142" s="8">
        <v>45962</v>
      </c>
      <c r="G142" s="15">
        <v>76000</v>
      </c>
      <c r="H142" s="15">
        <v>0</v>
      </c>
      <c r="I142" s="15">
        <f t="shared" si="26"/>
        <v>76000</v>
      </c>
      <c r="J142" s="15">
        <v>2181.1999999999998</v>
      </c>
      <c r="K142" s="15">
        <v>6497.56</v>
      </c>
      <c r="L142" s="15">
        <v>2310.4</v>
      </c>
      <c r="M142" s="15">
        <v>25</v>
      </c>
      <c r="N142" s="15">
        <f t="shared" si="27"/>
        <v>11014.16</v>
      </c>
      <c r="O142" s="15">
        <f t="shared" si="28"/>
        <v>64985.84</v>
      </c>
      <c r="P142" s="5"/>
      <c r="Q142" s="5"/>
      <c r="R142" s="12"/>
      <c r="S142" s="12"/>
      <c r="T142" s="12"/>
      <c r="U142" s="12"/>
      <c r="V142"/>
      <c r="W142"/>
      <c r="X142"/>
      <c r="Y142"/>
      <c r="Z142"/>
      <c r="AA142"/>
      <c r="AB142"/>
      <c r="AC142"/>
      <c r="AD142"/>
      <c r="AE142"/>
      <c r="AF142"/>
      <c r="AG142"/>
      <c r="AH142"/>
      <c r="AI142" s="12"/>
      <c r="AJ142" s="12"/>
      <c r="AK142" s="12"/>
      <c r="AL142" s="12"/>
      <c r="AM142"/>
      <c r="AN142" s="12"/>
      <c r="AO142" s="12"/>
    </row>
    <row r="143" spans="1:42" ht="12" customHeight="1" x14ac:dyDescent="0.25">
      <c r="A143" s="5" t="s">
        <v>188</v>
      </c>
      <c r="B143" s="5" t="s">
        <v>151</v>
      </c>
      <c r="C143" s="5" t="s">
        <v>264</v>
      </c>
      <c r="D143" s="5" t="s">
        <v>262</v>
      </c>
      <c r="E143" s="8">
        <v>45717</v>
      </c>
      <c r="F143" s="8">
        <v>45901</v>
      </c>
      <c r="G143" s="15">
        <v>76000</v>
      </c>
      <c r="H143" s="15">
        <v>0</v>
      </c>
      <c r="I143" s="15">
        <f t="shared" si="26"/>
        <v>76000</v>
      </c>
      <c r="J143" s="15">
        <v>2181.1999999999998</v>
      </c>
      <c r="K143" s="15">
        <v>6497.56</v>
      </c>
      <c r="L143" s="15">
        <v>2310.4</v>
      </c>
      <c r="M143" s="15">
        <v>25</v>
      </c>
      <c r="N143" s="15">
        <f t="shared" si="27"/>
        <v>11014.16</v>
      </c>
      <c r="O143" s="15">
        <f t="shared" si="28"/>
        <v>64985.84</v>
      </c>
      <c r="P143" s="5"/>
      <c r="Q143" s="5"/>
      <c r="R143" s="12"/>
      <c r="S143" s="12"/>
      <c r="T143" s="12"/>
      <c r="U143" s="12"/>
      <c r="V143"/>
      <c r="W143"/>
      <c r="X143"/>
      <c r="Y143"/>
      <c r="Z143"/>
      <c r="AA143"/>
      <c r="AB143"/>
      <c r="AC143"/>
      <c r="AD143"/>
      <c r="AE143"/>
      <c r="AF143"/>
      <c r="AG143"/>
      <c r="AH143"/>
      <c r="AI143" s="12"/>
      <c r="AJ143" s="12"/>
      <c r="AK143" s="12"/>
      <c r="AL143" s="12"/>
      <c r="AM143"/>
      <c r="AN143" s="12"/>
      <c r="AO143" s="12"/>
    </row>
    <row r="144" spans="1:42" ht="12" customHeight="1" x14ac:dyDescent="0.25">
      <c r="A144" s="5" t="s">
        <v>299</v>
      </c>
      <c r="B144" s="5" t="s">
        <v>208</v>
      </c>
      <c r="C144" s="5" t="s">
        <v>264</v>
      </c>
      <c r="D144" s="5" t="s">
        <v>262</v>
      </c>
      <c r="E144" s="8">
        <v>45717</v>
      </c>
      <c r="F144" s="8">
        <v>45901</v>
      </c>
      <c r="G144" s="15">
        <v>76000</v>
      </c>
      <c r="H144" s="15">
        <v>0</v>
      </c>
      <c r="I144" s="15">
        <f t="shared" si="26"/>
        <v>76000</v>
      </c>
      <c r="J144" s="15">
        <v>2181.1999999999998</v>
      </c>
      <c r="K144" s="15">
        <v>6497.56</v>
      </c>
      <c r="L144" s="15">
        <v>2310.4</v>
      </c>
      <c r="M144" s="15">
        <v>25</v>
      </c>
      <c r="N144" s="15">
        <f t="shared" si="27"/>
        <v>11014.16</v>
      </c>
      <c r="O144" s="15">
        <f t="shared" si="28"/>
        <v>64985.84</v>
      </c>
      <c r="P144" s="5"/>
      <c r="Q144" s="5"/>
      <c r="R144" s="12"/>
      <c r="S144" s="12"/>
      <c r="T144" s="12"/>
      <c r="U144" s="12"/>
      <c r="V144"/>
      <c r="W144"/>
      <c r="X144"/>
      <c r="Y144"/>
      <c r="Z144"/>
      <c r="AA144"/>
      <c r="AB144"/>
      <c r="AC144"/>
      <c r="AD144"/>
      <c r="AE144"/>
      <c r="AF144"/>
      <c r="AG144"/>
      <c r="AH144"/>
      <c r="AI144" s="12"/>
      <c r="AJ144" s="12"/>
      <c r="AK144" s="12"/>
      <c r="AL144" s="12"/>
      <c r="AM144"/>
      <c r="AN144" s="12"/>
      <c r="AO144" s="12"/>
    </row>
    <row r="145" spans="1:42" ht="12" customHeight="1" x14ac:dyDescent="0.25">
      <c r="A145" s="5" t="s">
        <v>307</v>
      </c>
      <c r="B145" s="5" t="s">
        <v>208</v>
      </c>
      <c r="C145" s="5" t="s">
        <v>264</v>
      </c>
      <c r="D145" s="5" t="s">
        <v>262</v>
      </c>
      <c r="E145" s="8">
        <v>45778</v>
      </c>
      <c r="F145" s="8">
        <v>45962</v>
      </c>
      <c r="G145" s="15">
        <v>76000</v>
      </c>
      <c r="H145" s="15">
        <v>0</v>
      </c>
      <c r="I145" s="15">
        <f t="shared" si="26"/>
        <v>76000</v>
      </c>
      <c r="J145" s="15">
        <v>2181.1999999999998</v>
      </c>
      <c r="K145" s="15">
        <v>5811.37</v>
      </c>
      <c r="L145" s="15">
        <v>2310.4</v>
      </c>
      <c r="M145" s="15">
        <v>4096.41</v>
      </c>
      <c r="N145" s="15">
        <f t="shared" si="27"/>
        <v>14399.38</v>
      </c>
      <c r="O145" s="15">
        <f t="shared" si="28"/>
        <v>61600.62</v>
      </c>
      <c r="P145" s="5"/>
      <c r="Q145" s="5"/>
      <c r="R145" s="12"/>
      <c r="S145" s="12"/>
      <c r="T145" s="12"/>
      <c r="U145" s="12"/>
      <c r="V145"/>
      <c r="W145"/>
      <c r="X145"/>
      <c r="Y145"/>
      <c r="Z145"/>
      <c r="AA145"/>
      <c r="AB145"/>
      <c r="AC145"/>
      <c r="AD145"/>
      <c r="AE145"/>
      <c r="AF145"/>
      <c r="AG145"/>
      <c r="AH145"/>
      <c r="AI145" s="12"/>
      <c r="AJ145" s="12"/>
      <c r="AK145" s="12"/>
      <c r="AL145" s="12"/>
      <c r="AM145" s="12"/>
      <c r="AN145" s="12"/>
      <c r="AO145" s="12"/>
    </row>
    <row r="146" spans="1:42" ht="12" customHeight="1" x14ac:dyDescent="0.25">
      <c r="A146" s="5" t="s">
        <v>283</v>
      </c>
      <c r="B146" s="5" t="s">
        <v>16</v>
      </c>
      <c r="C146" s="5" t="s">
        <v>264</v>
      </c>
      <c r="D146" s="5" t="s">
        <v>262</v>
      </c>
      <c r="E146" s="8">
        <v>45809</v>
      </c>
      <c r="F146" s="8">
        <v>45931</v>
      </c>
      <c r="G146" s="15">
        <v>55000</v>
      </c>
      <c r="H146" s="15">
        <v>0</v>
      </c>
      <c r="I146" s="15">
        <f t="shared" si="26"/>
        <v>55000</v>
      </c>
      <c r="J146" s="15">
        <v>1578.5</v>
      </c>
      <c r="K146" s="15">
        <v>2559.6799999999998</v>
      </c>
      <c r="L146" s="15">
        <v>1672</v>
      </c>
      <c r="M146" s="15">
        <v>25</v>
      </c>
      <c r="N146" s="15">
        <f t="shared" si="27"/>
        <v>5835.18</v>
      </c>
      <c r="O146" s="15">
        <f t="shared" si="28"/>
        <v>49164.82</v>
      </c>
      <c r="P146" s="5"/>
      <c r="Q146" s="5"/>
      <c r="R146" s="12"/>
      <c r="S146" s="12"/>
      <c r="T146" s="12"/>
      <c r="U146" s="12"/>
      <c r="V146"/>
      <c r="W146"/>
      <c r="X146"/>
      <c r="Y146"/>
      <c r="Z146"/>
      <c r="AA146"/>
      <c r="AB146"/>
      <c r="AC146"/>
      <c r="AD146"/>
      <c r="AE146"/>
      <c r="AF146"/>
      <c r="AG146"/>
      <c r="AH146"/>
      <c r="AI146" s="12"/>
      <c r="AJ146" s="12"/>
      <c r="AK146" s="12"/>
      <c r="AL146" s="12"/>
      <c r="AM146"/>
      <c r="AN146" s="12"/>
      <c r="AO146" s="12"/>
    </row>
    <row r="147" spans="1:42" ht="12" customHeight="1" x14ac:dyDescent="0.25">
      <c r="A147" s="5" t="s">
        <v>201</v>
      </c>
      <c r="B147" s="5" t="s">
        <v>16</v>
      </c>
      <c r="C147" s="5" t="s">
        <v>264</v>
      </c>
      <c r="D147" s="5" t="s">
        <v>262</v>
      </c>
      <c r="E147" s="8">
        <v>45870</v>
      </c>
      <c r="F147" s="8">
        <v>46054</v>
      </c>
      <c r="G147" s="15">
        <v>55000</v>
      </c>
      <c r="H147" s="15">
        <v>0</v>
      </c>
      <c r="I147" s="15">
        <f t="shared" si="26"/>
        <v>55000</v>
      </c>
      <c r="J147" s="15">
        <v>1578.5</v>
      </c>
      <c r="K147" s="15">
        <v>2559.6799999999998</v>
      </c>
      <c r="L147" s="15">
        <v>1672</v>
      </c>
      <c r="M147" s="15">
        <v>25</v>
      </c>
      <c r="N147" s="15">
        <f t="shared" si="27"/>
        <v>5835.18</v>
      </c>
      <c r="O147" s="15">
        <f t="shared" si="28"/>
        <v>49164.82</v>
      </c>
      <c r="P147" s="5"/>
      <c r="Q147" s="5"/>
      <c r="R147" s="12"/>
      <c r="S147" s="12"/>
      <c r="T147" s="12"/>
      <c r="U147" s="12"/>
      <c r="V147"/>
      <c r="W147"/>
      <c r="X147"/>
      <c r="Y147"/>
      <c r="Z147"/>
      <c r="AA147"/>
      <c r="AB147"/>
      <c r="AC147"/>
      <c r="AD147"/>
      <c r="AE147"/>
      <c r="AF147"/>
      <c r="AG147"/>
      <c r="AH147"/>
      <c r="AI147" s="12"/>
      <c r="AJ147" s="12"/>
      <c r="AK147" s="12"/>
      <c r="AL147" s="12"/>
      <c r="AM147"/>
      <c r="AN147" s="12"/>
      <c r="AO147" s="12"/>
    </row>
    <row r="148" spans="1:42" ht="12" customHeight="1" x14ac:dyDescent="0.25">
      <c r="A148" s="5" t="s">
        <v>273</v>
      </c>
      <c r="B148" s="5" t="s">
        <v>16</v>
      </c>
      <c r="C148" s="5" t="s">
        <v>264</v>
      </c>
      <c r="D148" s="5" t="s">
        <v>263</v>
      </c>
      <c r="E148" s="8">
        <v>45748</v>
      </c>
      <c r="F148" s="8">
        <v>45931</v>
      </c>
      <c r="G148" s="15">
        <v>55000</v>
      </c>
      <c r="H148" s="15">
        <v>0</v>
      </c>
      <c r="I148" s="15">
        <f t="shared" si="26"/>
        <v>55000</v>
      </c>
      <c r="J148" s="15">
        <v>1578.5</v>
      </c>
      <c r="K148" s="15">
        <v>2559.6799999999998</v>
      </c>
      <c r="L148" s="15">
        <v>1672</v>
      </c>
      <c r="M148" s="15">
        <v>25</v>
      </c>
      <c r="N148" s="15">
        <f t="shared" si="27"/>
        <v>5835.18</v>
      </c>
      <c r="O148" s="15">
        <f t="shared" si="28"/>
        <v>49164.82</v>
      </c>
      <c r="P148" s="5"/>
      <c r="Q148" s="5"/>
      <c r="R148" s="12"/>
      <c r="S148" s="12"/>
      <c r="T148" s="12"/>
      <c r="U148" s="12"/>
      <c r="V148"/>
      <c r="W148"/>
      <c r="X148"/>
      <c r="Y148"/>
      <c r="Z148"/>
      <c r="AA148"/>
      <c r="AB148"/>
      <c r="AC148"/>
      <c r="AD148"/>
      <c r="AE148"/>
      <c r="AF148"/>
      <c r="AG148"/>
      <c r="AH148"/>
      <c r="AI148" s="12"/>
      <c r="AJ148" s="12"/>
      <c r="AK148" s="12"/>
      <c r="AL148" s="12"/>
      <c r="AM148"/>
      <c r="AN148" s="12"/>
      <c r="AO148" s="12"/>
    </row>
    <row r="149" spans="1:42" ht="12" customHeight="1" x14ac:dyDescent="0.25">
      <c r="A149" s="5" t="s">
        <v>186</v>
      </c>
      <c r="B149" s="5" t="s">
        <v>16</v>
      </c>
      <c r="C149" s="5" t="s">
        <v>264</v>
      </c>
      <c r="D149" s="5" t="s">
        <v>262</v>
      </c>
      <c r="E149" s="8">
        <v>45931</v>
      </c>
      <c r="F149" s="8">
        <v>45962</v>
      </c>
      <c r="G149" s="15">
        <v>55000</v>
      </c>
      <c r="H149" s="15">
        <v>0</v>
      </c>
      <c r="I149" s="15">
        <f t="shared" si="26"/>
        <v>55000</v>
      </c>
      <c r="J149" s="15">
        <v>1578.5</v>
      </c>
      <c r="K149" s="15">
        <v>2559.6799999999998</v>
      </c>
      <c r="L149" s="15">
        <v>1672</v>
      </c>
      <c r="M149" s="15">
        <v>25</v>
      </c>
      <c r="N149" s="15">
        <f t="shared" si="27"/>
        <v>5835.18</v>
      </c>
      <c r="O149" s="15">
        <f t="shared" si="28"/>
        <v>49164.82</v>
      </c>
      <c r="P149" s="5"/>
      <c r="Q149" s="5"/>
      <c r="R149" s="12"/>
      <c r="S149" s="12"/>
      <c r="T149" s="12"/>
      <c r="U149" s="12"/>
      <c r="V149"/>
      <c r="W149"/>
      <c r="X149"/>
      <c r="Y149"/>
      <c r="Z149"/>
      <c r="AA149"/>
      <c r="AB149"/>
      <c r="AC149"/>
      <c r="AD149"/>
      <c r="AE149"/>
      <c r="AF149"/>
      <c r="AG149"/>
      <c r="AH149"/>
      <c r="AI149" s="12"/>
      <c r="AJ149" s="12"/>
      <c r="AK149" s="12"/>
      <c r="AL149" s="12"/>
      <c r="AM149"/>
      <c r="AN149" s="12"/>
      <c r="AO149" s="12"/>
    </row>
    <row r="150" spans="1:42" ht="12" customHeight="1" x14ac:dyDescent="0.25">
      <c r="A150" s="5" t="s">
        <v>275</v>
      </c>
      <c r="B150" s="5" t="s">
        <v>16</v>
      </c>
      <c r="C150" s="5" t="s">
        <v>264</v>
      </c>
      <c r="D150" s="5" t="s">
        <v>263</v>
      </c>
      <c r="E150" s="8">
        <v>45748</v>
      </c>
      <c r="F150" s="8">
        <v>45931</v>
      </c>
      <c r="G150" s="15">
        <v>50000</v>
      </c>
      <c r="H150" s="15">
        <v>0</v>
      </c>
      <c r="I150" s="15">
        <f t="shared" si="26"/>
        <v>50000</v>
      </c>
      <c r="J150" s="15">
        <v>1435</v>
      </c>
      <c r="K150" s="15">
        <v>1854</v>
      </c>
      <c r="L150" s="15">
        <v>1520</v>
      </c>
      <c r="M150" s="15">
        <v>25</v>
      </c>
      <c r="N150" s="15">
        <f t="shared" si="27"/>
        <v>4834</v>
      </c>
      <c r="O150" s="15">
        <f t="shared" si="28"/>
        <v>45166</v>
      </c>
      <c r="P150" s="5"/>
      <c r="Q150" s="5"/>
      <c r="R150" s="12"/>
      <c r="S150" s="12"/>
      <c r="T150" s="12"/>
      <c r="U150" s="12"/>
      <c r="V150"/>
      <c r="W150"/>
      <c r="X150"/>
      <c r="Y150"/>
      <c r="Z150"/>
      <c r="AA150"/>
      <c r="AB150"/>
      <c r="AC150"/>
      <c r="AD150"/>
      <c r="AE150"/>
      <c r="AF150"/>
      <c r="AG150"/>
      <c r="AH150"/>
      <c r="AI150" s="12"/>
      <c r="AJ150" s="12"/>
      <c r="AK150" s="12"/>
      <c r="AL150" s="12"/>
      <c r="AM150"/>
      <c r="AN150" s="12"/>
      <c r="AO150" s="12"/>
    </row>
    <row r="151" spans="1:42" ht="12" customHeight="1" x14ac:dyDescent="0.25">
      <c r="A151" s="5" t="s">
        <v>187</v>
      </c>
      <c r="B151" s="5" t="s">
        <v>16</v>
      </c>
      <c r="C151" s="5" t="s">
        <v>264</v>
      </c>
      <c r="D151" s="5" t="s">
        <v>262</v>
      </c>
      <c r="E151" s="8">
        <v>45778</v>
      </c>
      <c r="F151" s="8">
        <v>45962</v>
      </c>
      <c r="G151" s="15">
        <v>55000</v>
      </c>
      <c r="H151" s="15">
        <v>0</v>
      </c>
      <c r="I151" s="15">
        <f t="shared" si="26"/>
        <v>55000</v>
      </c>
      <c r="J151" s="15">
        <v>1578.5</v>
      </c>
      <c r="K151" s="15">
        <v>2302.36</v>
      </c>
      <c r="L151" s="15">
        <v>1672</v>
      </c>
      <c r="M151" s="15">
        <v>3021.44</v>
      </c>
      <c r="N151" s="15">
        <f t="shared" si="27"/>
        <v>8574.3000000000011</v>
      </c>
      <c r="O151" s="15">
        <f t="shared" si="28"/>
        <v>46425.7</v>
      </c>
      <c r="P151" s="5"/>
      <c r="Q151" s="5"/>
      <c r="R151" s="12"/>
      <c r="S151" s="12"/>
      <c r="T151" s="12"/>
      <c r="U151" s="12"/>
      <c r="V151"/>
      <c r="W151"/>
      <c r="X151"/>
      <c r="Y151"/>
      <c r="Z151"/>
      <c r="AA151"/>
      <c r="AB151"/>
      <c r="AC151"/>
      <c r="AD151"/>
      <c r="AE151"/>
      <c r="AF151"/>
      <c r="AG151"/>
      <c r="AH151"/>
      <c r="AI151" s="12"/>
      <c r="AJ151"/>
      <c r="AK151"/>
      <c r="AL151"/>
      <c r="AM151"/>
      <c r="AN151" s="12"/>
      <c r="AO151" s="12"/>
    </row>
    <row r="152" spans="1:42" ht="12" customHeight="1" x14ac:dyDescent="0.25">
      <c r="A152" s="5" t="s">
        <v>395</v>
      </c>
      <c r="B152" s="5" t="s">
        <v>16</v>
      </c>
      <c r="C152" s="5" t="s">
        <v>264</v>
      </c>
      <c r="D152" s="5" t="s">
        <v>262</v>
      </c>
      <c r="E152" s="8">
        <v>45778</v>
      </c>
      <c r="F152" s="8">
        <v>45962</v>
      </c>
      <c r="G152" s="15">
        <v>55000</v>
      </c>
      <c r="H152" s="15">
        <v>0</v>
      </c>
      <c r="I152" s="15">
        <f t="shared" si="26"/>
        <v>55000</v>
      </c>
      <c r="J152" s="15">
        <v>1578.5</v>
      </c>
      <c r="K152" s="15">
        <v>2559.6799999999998</v>
      </c>
      <c r="L152" s="15">
        <v>1672</v>
      </c>
      <c r="M152" s="15">
        <v>25</v>
      </c>
      <c r="N152" s="15">
        <f t="shared" si="27"/>
        <v>5835.18</v>
      </c>
      <c r="O152" s="15">
        <f t="shared" si="28"/>
        <v>49164.82</v>
      </c>
      <c r="P152" s="5"/>
      <c r="Q152" s="5"/>
      <c r="R152" s="12"/>
      <c r="S152" s="12"/>
      <c r="T152" s="12"/>
      <c r="U152" s="12"/>
      <c r="V152"/>
      <c r="W152"/>
      <c r="X152"/>
      <c r="Y152"/>
      <c r="Z152"/>
      <c r="AA152"/>
      <c r="AB152"/>
      <c r="AC152"/>
      <c r="AD152"/>
      <c r="AE152"/>
      <c r="AF152"/>
      <c r="AG152"/>
      <c r="AH152"/>
      <c r="AI152" s="12"/>
      <c r="AJ152" s="12"/>
      <c r="AK152" s="12"/>
      <c r="AL152" s="12"/>
      <c r="AM152" s="12"/>
      <c r="AN152" s="12"/>
      <c r="AO152" s="12"/>
    </row>
    <row r="153" spans="1:42" ht="12" customHeight="1" thickBot="1" x14ac:dyDescent="0.3">
      <c r="D153" s="24">
        <v>16</v>
      </c>
      <c r="E153" s="19"/>
      <c r="F153" s="19"/>
      <c r="G153" s="19">
        <f>SUM(G137:G152)</f>
        <v>1129000</v>
      </c>
      <c r="H153" s="19">
        <f t="shared" ref="H153:O153" si="29">SUM(H137:H152)</f>
        <v>0</v>
      </c>
      <c r="I153" s="19">
        <f t="shared" si="29"/>
        <v>1129000</v>
      </c>
      <c r="J153" s="19">
        <f>SUM(J137:J152)</f>
        <v>32402.300000000003</v>
      </c>
      <c r="K153" s="19">
        <f t="shared" si="29"/>
        <v>90713.769999999946</v>
      </c>
      <c r="L153" s="19">
        <f t="shared" si="29"/>
        <v>34321.600000000006</v>
      </c>
      <c r="M153" s="19">
        <f t="shared" si="29"/>
        <v>7467.85</v>
      </c>
      <c r="N153" s="19">
        <f t="shared" si="29"/>
        <v>164905.51999999996</v>
      </c>
      <c r="O153" s="19">
        <f t="shared" si="29"/>
        <v>964094.47999999963</v>
      </c>
      <c r="P153" s="5"/>
      <c r="Q153" s="5"/>
      <c r="R153" s="12"/>
      <c r="S153" s="12"/>
      <c r="T153" s="12"/>
      <c r="U153" s="12"/>
      <c r="V153"/>
      <c r="W153"/>
      <c r="X153"/>
      <c r="Y153"/>
      <c r="Z153"/>
      <c r="AA153"/>
      <c r="AB153"/>
      <c r="AC153"/>
      <c r="AD153"/>
      <c r="AE153"/>
      <c r="AF153"/>
      <c r="AG153"/>
      <c r="AH153"/>
      <c r="AI153" s="12"/>
      <c r="AJ153" s="12"/>
      <c r="AK153" s="12"/>
      <c r="AL153" s="12"/>
      <c r="AM153"/>
      <c r="AN153" s="12"/>
      <c r="AO153" s="12"/>
    </row>
    <row r="154" spans="1:42" ht="12" customHeight="1" x14ac:dyDescent="0.25">
      <c r="H154" s="5"/>
      <c r="J154" s="5"/>
      <c r="K154" s="5"/>
      <c r="L154" s="5"/>
      <c r="M154" s="5"/>
      <c r="P154" s="5"/>
      <c r="Q154" s="5"/>
      <c r="R154" s="12"/>
      <c r="S154" s="12"/>
      <c r="T154" s="12"/>
      <c r="U154" s="12"/>
      <c r="V154"/>
      <c r="W154"/>
      <c r="X154"/>
      <c r="Y154"/>
      <c r="Z154"/>
      <c r="AA154"/>
      <c r="AB154"/>
      <c r="AC154"/>
      <c r="AD154"/>
      <c r="AE154"/>
      <c r="AF154"/>
      <c r="AG154"/>
      <c r="AH154"/>
      <c r="AI154" s="12"/>
      <c r="AJ154" s="12"/>
      <c r="AK154" s="12"/>
      <c r="AL154" s="12"/>
      <c r="AM154"/>
      <c r="AN154" s="12"/>
      <c r="AO154" s="12"/>
    </row>
    <row r="155" spans="1:42" ht="12" customHeight="1" x14ac:dyDescent="0.25">
      <c r="H155" s="5"/>
      <c r="J155" s="5"/>
      <c r="K155" s="5"/>
      <c r="L155" s="5"/>
      <c r="M155" s="5"/>
      <c r="P155" s="5"/>
      <c r="Q155" s="5"/>
      <c r="R155" s="12"/>
      <c r="S155" s="12"/>
      <c r="T155" s="12"/>
      <c r="U155" s="12"/>
      <c r="V155"/>
      <c r="W155"/>
      <c r="X155"/>
      <c r="Y155"/>
      <c r="Z155"/>
      <c r="AA155"/>
      <c r="AB155"/>
      <c r="AC155"/>
      <c r="AD155"/>
      <c r="AE155"/>
      <c r="AF155"/>
      <c r="AG155"/>
      <c r="AH155"/>
      <c r="AI155" s="12"/>
      <c r="AJ155" s="12"/>
      <c r="AK155" s="12"/>
      <c r="AL155" s="12"/>
      <c r="AM155"/>
      <c r="AN155" s="12"/>
      <c r="AO155" s="12"/>
    </row>
    <row r="156" spans="1:42" ht="12" customHeight="1" x14ac:dyDescent="0.25">
      <c r="A156" s="11" t="s">
        <v>196</v>
      </c>
      <c r="E156" s="8"/>
      <c r="F156" s="8"/>
      <c r="G156" s="15"/>
      <c r="H156" s="15"/>
      <c r="I156" s="15"/>
      <c r="J156" s="15"/>
      <c r="K156" s="15"/>
      <c r="L156" s="15"/>
      <c r="M156" s="15"/>
      <c r="N156" s="15"/>
      <c r="O156" s="15"/>
      <c r="P156" s="5"/>
      <c r="Q156" s="5"/>
      <c r="R156" s="12"/>
      <c r="S156" s="12"/>
      <c r="T156" s="12"/>
      <c r="U156" s="12"/>
      <c r="V156"/>
      <c r="W156"/>
      <c r="X156"/>
      <c r="Y156"/>
      <c r="Z156"/>
      <c r="AA156"/>
      <c r="AB156"/>
      <c r="AC156"/>
      <c r="AD156"/>
      <c r="AE156"/>
      <c r="AF156"/>
      <c r="AG156"/>
      <c r="AH156"/>
      <c r="AI156" s="12"/>
      <c r="AJ156" s="12"/>
      <c r="AK156" s="12"/>
      <c r="AL156" s="12"/>
      <c r="AM156"/>
      <c r="AN156" s="12"/>
      <c r="AO156" s="12"/>
    </row>
    <row r="157" spans="1:42" ht="12" customHeight="1" x14ac:dyDescent="0.25">
      <c r="A157" s="21" t="s">
        <v>322</v>
      </c>
      <c r="B157" s="21" t="s">
        <v>333</v>
      </c>
      <c r="C157" s="21" t="s">
        <v>323</v>
      </c>
      <c r="D157" s="21" t="s">
        <v>324</v>
      </c>
      <c r="E157" s="21" t="s">
        <v>325</v>
      </c>
      <c r="F157" s="21" t="s">
        <v>326</v>
      </c>
      <c r="G157" s="22" t="s">
        <v>327</v>
      </c>
      <c r="H157" s="22" t="s">
        <v>328</v>
      </c>
      <c r="I157" s="22" t="s">
        <v>329</v>
      </c>
      <c r="J157" s="22" t="s">
        <v>0</v>
      </c>
      <c r="K157" s="22" t="s">
        <v>1</v>
      </c>
      <c r="L157" s="22" t="s">
        <v>2</v>
      </c>
      <c r="M157" s="22" t="s">
        <v>330</v>
      </c>
      <c r="N157" s="22" t="s">
        <v>331</v>
      </c>
      <c r="O157" s="22" t="s">
        <v>332</v>
      </c>
      <c r="P157" s="5"/>
      <c r="Q157" s="5"/>
      <c r="R157" s="12"/>
      <c r="S157" s="12"/>
      <c r="T157" s="12"/>
      <c r="U157" s="12"/>
      <c r="V157"/>
      <c r="W157"/>
      <c r="X157"/>
      <c r="Y157"/>
      <c r="Z157"/>
      <c r="AA157"/>
      <c r="AB157"/>
      <c r="AC157"/>
      <c r="AD157"/>
      <c r="AE157"/>
      <c r="AF157"/>
      <c r="AG157"/>
      <c r="AH157"/>
      <c r="AI157" s="12"/>
      <c r="AJ157" s="12"/>
      <c r="AK157"/>
      <c r="AL157" s="12"/>
      <c r="AM157"/>
      <c r="AN157" s="12"/>
      <c r="AO157" s="12"/>
    </row>
    <row r="158" spans="1:42" s="5" customFormat="1" ht="12" customHeight="1" x14ac:dyDescent="0.25">
      <c r="A158" s="5" t="s">
        <v>339</v>
      </c>
      <c r="B158" s="5" t="s">
        <v>151</v>
      </c>
      <c r="C158" s="5" t="s">
        <v>264</v>
      </c>
      <c r="D158" s="5" t="s">
        <v>263</v>
      </c>
      <c r="E158" s="8">
        <v>45839</v>
      </c>
      <c r="F158" s="8">
        <v>46023</v>
      </c>
      <c r="G158" s="15">
        <v>76000</v>
      </c>
      <c r="H158" s="15">
        <v>0</v>
      </c>
      <c r="I158" s="15">
        <v>76000</v>
      </c>
      <c r="J158" s="15">
        <v>2181.1999999999998</v>
      </c>
      <c r="K158" s="15">
        <v>6497.56</v>
      </c>
      <c r="L158" s="15">
        <v>2310.4</v>
      </c>
      <c r="M158" s="15">
        <v>25</v>
      </c>
      <c r="N158" s="15">
        <v>11014.16</v>
      </c>
      <c r="O158" s="15">
        <v>64985.84</v>
      </c>
      <c r="R158" s="12"/>
      <c r="S158" s="12"/>
      <c r="T158" s="12"/>
      <c r="U158" s="12"/>
      <c r="V158"/>
      <c r="W158"/>
      <c r="X158"/>
      <c r="Y158"/>
      <c r="Z158"/>
      <c r="AA158"/>
      <c r="AB158"/>
      <c r="AC158"/>
      <c r="AD158"/>
      <c r="AE158"/>
      <c r="AF158"/>
      <c r="AG158"/>
      <c r="AH158"/>
      <c r="AI158" s="12"/>
      <c r="AJ158" s="12"/>
      <c r="AK158"/>
      <c r="AL158" s="12"/>
      <c r="AM158"/>
      <c r="AN158" s="12"/>
      <c r="AO158" s="12"/>
      <c r="AP158" s="1"/>
    </row>
    <row r="159" spans="1:42" ht="12" customHeight="1" x14ac:dyDescent="0.25">
      <c r="A159" s="5" t="s">
        <v>197</v>
      </c>
      <c r="B159" s="5" t="s">
        <v>198</v>
      </c>
      <c r="C159" s="5" t="s">
        <v>264</v>
      </c>
      <c r="D159" s="5" t="s">
        <v>263</v>
      </c>
      <c r="E159" s="8">
        <v>45870</v>
      </c>
      <c r="F159" s="8">
        <v>46054</v>
      </c>
      <c r="G159" s="15">
        <v>30000</v>
      </c>
      <c r="H159" s="15">
        <v>0</v>
      </c>
      <c r="I159" s="15">
        <f t="shared" ref="I159:I162" si="30">+G159+H159</f>
        <v>30000</v>
      </c>
      <c r="J159" s="15">
        <v>861</v>
      </c>
      <c r="K159" s="15">
        <v>0</v>
      </c>
      <c r="L159" s="15">
        <v>912</v>
      </c>
      <c r="M159" s="15">
        <v>25</v>
      </c>
      <c r="N159" s="15">
        <f t="shared" ref="N159:N162" si="31">+J159+K159+L159+M159</f>
        <v>1798</v>
      </c>
      <c r="O159" s="15">
        <f t="shared" ref="O159:O162" si="32">+I159-N159</f>
        <v>28202</v>
      </c>
      <c r="P159" s="5"/>
      <c r="Q159" s="5"/>
      <c r="R159" s="12"/>
      <c r="S159" s="12"/>
      <c r="T159" s="12"/>
      <c r="U159" s="12"/>
      <c r="V159"/>
      <c r="W159"/>
      <c r="X159"/>
      <c r="Y159"/>
      <c r="Z159"/>
      <c r="AA159"/>
      <c r="AB159"/>
      <c r="AC159"/>
      <c r="AD159"/>
      <c r="AE159"/>
      <c r="AF159"/>
      <c r="AG159"/>
      <c r="AH159"/>
      <c r="AI159" s="12"/>
      <c r="AJ159" s="12"/>
      <c r="AK159" s="12"/>
      <c r="AL159" s="12"/>
      <c r="AM159"/>
      <c r="AN159" s="12"/>
      <c r="AO159" s="12"/>
    </row>
    <row r="160" spans="1:42" ht="12" customHeight="1" x14ac:dyDescent="0.25">
      <c r="A160" s="5" t="s">
        <v>199</v>
      </c>
      <c r="B160" s="5" t="s">
        <v>198</v>
      </c>
      <c r="C160" s="5" t="s">
        <v>264</v>
      </c>
      <c r="D160" s="5" t="s">
        <v>263</v>
      </c>
      <c r="E160" s="8">
        <v>45870</v>
      </c>
      <c r="F160" s="8">
        <v>46054</v>
      </c>
      <c r="G160" s="15">
        <v>30000</v>
      </c>
      <c r="H160" s="15">
        <v>0</v>
      </c>
      <c r="I160" s="15">
        <f t="shared" si="30"/>
        <v>30000</v>
      </c>
      <c r="J160" s="15">
        <v>861</v>
      </c>
      <c r="K160" s="15">
        <v>0</v>
      </c>
      <c r="L160" s="15">
        <v>912</v>
      </c>
      <c r="M160" s="15">
        <v>25</v>
      </c>
      <c r="N160" s="15">
        <f t="shared" si="31"/>
        <v>1798</v>
      </c>
      <c r="O160" s="15">
        <f t="shared" si="32"/>
        <v>28202</v>
      </c>
      <c r="P160" s="5"/>
      <c r="Q160" s="5"/>
      <c r="R160" s="12"/>
      <c r="S160" s="12"/>
      <c r="T160" s="12"/>
      <c r="U160" s="12"/>
      <c r="V160"/>
      <c r="W160"/>
      <c r="X160"/>
      <c r="Y160"/>
      <c r="Z160"/>
      <c r="AA160"/>
      <c r="AB160"/>
      <c r="AC160"/>
      <c r="AD160"/>
      <c r="AE160"/>
      <c r="AF160"/>
      <c r="AG160"/>
      <c r="AH160"/>
      <c r="AI160" s="12"/>
      <c r="AJ160" s="12"/>
      <c r="AK160" s="12"/>
      <c r="AL160" s="12"/>
      <c r="AM160"/>
      <c r="AN160" s="12"/>
      <c r="AO160" s="12"/>
      <c r="AP160" s="5"/>
    </row>
    <row r="161" spans="1:42" s="5" customFormat="1" ht="12" customHeight="1" x14ac:dyDescent="0.25">
      <c r="A161" s="5" t="s">
        <v>349</v>
      </c>
      <c r="B161" s="5" t="s">
        <v>16</v>
      </c>
      <c r="C161" s="5" t="s">
        <v>264</v>
      </c>
      <c r="D161" s="5" t="s">
        <v>262</v>
      </c>
      <c r="E161" s="8">
        <v>45839</v>
      </c>
      <c r="F161" s="8">
        <v>46023</v>
      </c>
      <c r="G161" s="15">
        <v>55000</v>
      </c>
      <c r="H161" s="15"/>
      <c r="I161" s="15">
        <f t="shared" si="30"/>
        <v>55000</v>
      </c>
      <c r="J161" s="15">
        <v>1578.5</v>
      </c>
      <c r="K161" s="15">
        <v>2559.6799999999998</v>
      </c>
      <c r="L161" s="15">
        <v>1672</v>
      </c>
      <c r="M161" s="15">
        <v>25</v>
      </c>
      <c r="N161" s="15">
        <f t="shared" si="31"/>
        <v>5835.18</v>
      </c>
      <c r="O161" s="15">
        <f t="shared" si="32"/>
        <v>49164.82</v>
      </c>
      <c r="R161" s="12"/>
      <c r="S161" s="12"/>
      <c r="T161" s="12"/>
      <c r="U161" s="12"/>
      <c r="V161"/>
      <c r="W161"/>
      <c r="X161"/>
      <c r="Y161"/>
      <c r="Z161"/>
      <c r="AA161"/>
      <c r="AB161"/>
      <c r="AC161"/>
      <c r="AD161"/>
      <c r="AE161"/>
      <c r="AF161"/>
      <c r="AG161"/>
      <c r="AH161"/>
      <c r="AI161" s="12"/>
      <c r="AJ161" s="12"/>
      <c r="AK161" s="12"/>
      <c r="AL161" s="12"/>
      <c r="AM161"/>
      <c r="AN161" s="12"/>
      <c r="AO161" s="12"/>
      <c r="AP161" s="1"/>
    </row>
    <row r="162" spans="1:42" ht="12" customHeight="1" x14ac:dyDescent="0.25">
      <c r="A162" s="5" t="s">
        <v>202</v>
      </c>
      <c r="B162" s="5" t="s">
        <v>16</v>
      </c>
      <c r="C162" s="5" t="s">
        <v>264</v>
      </c>
      <c r="D162" s="5" t="s">
        <v>262</v>
      </c>
      <c r="E162" s="8">
        <v>45717</v>
      </c>
      <c r="F162" s="8">
        <v>45901</v>
      </c>
      <c r="G162" s="15">
        <v>55000</v>
      </c>
      <c r="H162" s="15">
        <v>0</v>
      </c>
      <c r="I162" s="15">
        <f t="shared" si="30"/>
        <v>55000</v>
      </c>
      <c r="J162" s="15">
        <v>1578.5</v>
      </c>
      <c r="K162" s="15">
        <v>2559.6799999999998</v>
      </c>
      <c r="L162" s="15">
        <v>1672</v>
      </c>
      <c r="M162" s="15">
        <v>25</v>
      </c>
      <c r="N162" s="15">
        <f t="shared" si="31"/>
        <v>5835.18</v>
      </c>
      <c r="O162" s="15">
        <f t="shared" si="32"/>
        <v>49164.82</v>
      </c>
      <c r="P162" s="5"/>
      <c r="Q162" s="5"/>
      <c r="R162" s="12"/>
      <c r="S162" s="12"/>
      <c r="T162" s="12"/>
      <c r="U162" s="12"/>
      <c r="V162"/>
      <c r="W162"/>
      <c r="X162"/>
      <c r="Y162"/>
      <c r="Z162"/>
      <c r="AA162"/>
      <c r="AB162"/>
      <c r="AC162"/>
      <c r="AD162"/>
      <c r="AE162"/>
      <c r="AF162"/>
      <c r="AG162"/>
      <c r="AH162"/>
      <c r="AI162" s="12"/>
      <c r="AJ162" s="12"/>
      <c r="AK162" s="12"/>
      <c r="AL162" s="12"/>
      <c r="AM162"/>
      <c r="AN162" s="12"/>
      <c r="AO162" s="12"/>
    </row>
    <row r="163" spans="1:42" ht="12" customHeight="1" thickBot="1" x14ac:dyDescent="0.3">
      <c r="D163" s="24">
        <v>5</v>
      </c>
      <c r="E163" s="19"/>
      <c r="F163" s="19"/>
      <c r="G163" s="19">
        <f t="shared" ref="G163:O163" si="33">SUM(G158:G162)</f>
        <v>246000</v>
      </c>
      <c r="H163" s="19">
        <f t="shared" si="33"/>
        <v>0</v>
      </c>
      <c r="I163" s="19">
        <f t="shared" si="33"/>
        <v>246000</v>
      </c>
      <c r="J163" s="19">
        <f t="shared" ref="J163" si="34">SUM(J158:J162)</f>
        <v>7060.2</v>
      </c>
      <c r="K163" s="19">
        <f t="shared" ref="K163" si="35">SUM(K158:K162)</f>
        <v>11616.92</v>
      </c>
      <c r="L163" s="19">
        <f t="shared" ref="L163" si="36">SUM(L158:L162)</f>
        <v>7478.4</v>
      </c>
      <c r="M163" s="19">
        <f>SUM(M158:M162)</f>
        <v>125</v>
      </c>
      <c r="N163" s="19">
        <f t="shared" si="33"/>
        <v>26280.52</v>
      </c>
      <c r="O163" s="19">
        <f t="shared" si="33"/>
        <v>219719.48</v>
      </c>
      <c r="P163" s="5"/>
      <c r="Q163" s="5"/>
      <c r="R163" s="12"/>
      <c r="S163" s="12"/>
      <c r="T163" s="12"/>
      <c r="U163" s="12"/>
      <c r="V163"/>
      <c r="W163"/>
      <c r="X163"/>
      <c r="Y163"/>
      <c r="Z163"/>
      <c r="AA163"/>
      <c r="AB163"/>
      <c r="AC163"/>
      <c r="AD163"/>
      <c r="AE163"/>
      <c r="AF163"/>
      <c r="AG163"/>
      <c r="AH163"/>
      <c r="AI163" s="12"/>
      <c r="AJ163" s="12"/>
      <c r="AK163" s="12"/>
      <c r="AL163" s="12"/>
      <c r="AM163"/>
      <c r="AN163" s="12"/>
      <c r="AO163" s="12"/>
      <c r="AP163" s="5"/>
    </row>
    <row r="164" spans="1:42" ht="12" customHeight="1" x14ac:dyDescent="0.25">
      <c r="E164" s="8"/>
      <c r="F164" s="8"/>
      <c r="G164" s="20"/>
      <c r="H164" s="20"/>
      <c r="I164" s="20"/>
      <c r="J164" s="20"/>
      <c r="K164" s="20"/>
      <c r="L164" s="20"/>
      <c r="M164" s="20"/>
      <c r="N164" s="20"/>
      <c r="O164" s="20"/>
      <c r="P164" s="5"/>
      <c r="Q164" s="5"/>
      <c r="R164" s="12"/>
      <c r="S164" s="12"/>
      <c r="T164" s="12"/>
      <c r="U164" s="12"/>
      <c r="V164"/>
      <c r="W164"/>
      <c r="X164"/>
      <c r="Y164"/>
      <c r="Z164"/>
      <c r="AA164"/>
      <c r="AB164"/>
      <c r="AC164"/>
      <c r="AD164"/>
      <c r="AE164"/>
      <c r="AF164"/>
      <c r="AG164"/>
      <c r="AH164"/>
      <c r="AI164" s="12"/>
      <c r="AJ164" s="12"/>
      <c r="AK164" s="12"/>
      <c r="AL164" s="12"/>
      <c r="AM164"/>
      <c r="AN164" s="12"/>
      <c r="AO164" s="12"/>
    </row>
    <row r="165" spans="1:42" ht="12" customHeight="1" x14ac:dyDescent="0.25">
      <c r="A165" s="11" t="s">
        <v>203</v>
      </c>
      <c r="E165" s="8"/>
      <c r="F165" s="8"/>
      <c r="G165" s="15"/>
      <c r="H165" s="15"/>
      <c r="I165" s="15"/>
      <c r="J165" s="15"/>
      <c r="K165" s="15"/>
      <c r="L165" s="15"/>
      <c r="M165" s="15"/>
      <c r="N165" s="15"/>
      <c r="O165" s="15"/>
      <c r="P165" s="5"/>
      <c r="Q165" s="5"/>
      <c r="R165" s="12"/>
      <c r="S165" s="12"/>
      <c r="T165" s="12"/>
      <c r="U165" s="12"/>
      <c r="V165"/>
      <c r="W165"/>
      <c r="X165"/>
      <c r="Y165"/>
      <c r="Z165"/>
      <c r="AA165"/>
      <c r="AB165"/>
      <c r="AC165"/>
      <c r="AD165"/>
      <c r="AE165"/>
      <c r="AF165"/>
      <c r="AG165"/>
      <c r="AH165"/>
      <c r="AI165" s="12"/>
      <c r="AJ165" s="12"/>
      <c r="AK165" s="12"/>
      <c r="AL165" s="12"/>
      <c r="AM165"/>
      <c r="AN165" s="12"/>
      <c r="AO165" s="12"/>
    </row>
    <row r="166" spans="1:42" ht="12" customHeight="1" x14ac:dyDescent="0.25">
      <c r="A166" s="21" t="s">
        <v>322</v>
      </c>
      <c r="B166" s="21" t="s">
        <v>333</v>
      </c>
      <c r="C166" s="21" t="s">
        <v>323</v>
      </c>
      <c r="D166" s="21" t="s">
        <v>324</v>
      </c>
      <c r="E166" s="21" t="s">
        <v>325</v>
      </c>
      <c r="F166" s="21" t="s">
        <v>326</v>
      </c>
      <c r="G166" s="22" t="s">
        <v>327</v>
      </c>
      <c r="H166" s="22" t="s">
        <v>328</v>
      </c>
      <c r="I166" s="22" t="s">
        <v>329</v>
      </c>
      <c r="J166" s="22" t="s">
        <v>0</v>
      </c>
      <c r="K166" s="22" t="s">
        <v>1</v>
      </c>
      <c r="L166" s="22" t="s">
        <v>2</v>
      </c>
      <c r="M166" s="22" t="s">
        <v>330</v>
      </c>
      <c r="N166" s="22" t="s">
        <v>331</v>
      </c>
      <c r="O166" s="22" t="s">
        <v>332</v>
      </c>
      <c r="P166" s="5"/>
      <c r="Q166" s="5"/>
      <c r="R166" s="12"/>
      <c r="S166" s="12"/>
      <c r="T166" s="12"/>
      <c r="U166" s="12"/>
      <c r="V166"/>
      <c r="W166"/>
      <c r="X166"/>
      <c r="Y166"/>
      <c r="Z166"/>
      <c r="AA166"/>
      <c r="AB166"/>
      <c r="AC166"/>
      <c r="AD166"/>
      <c r="AE166"/>
      <c r="AF166"/>
      <c r="AG166"/>
      <c r="AH166"/>
      <c r="AI166" s="12"/>
      <c r="AJ166" s="12"/>
      <c r="AK166" s="12"/>
      <c r="AL166" s="12"/>
      <c r="AM166"/>
      <c r="AN166" s="12"/>
      <c r="AO166" s="12"/>
    </row>
    <row r="167" spans="1:42" ht="12" customHeight="1" x14ac:dyDescent="0.25">
      <c r="A167" s="5" t="s">
        <v>204</v>
      </c>
      <c r="B167" s="5" t="s">
        <v>180</v>
      </c>
      <c r="C167" s="5" t="s">
        <v>264</v>
      </c>
      <c r="D167" s="5" t="s">
        <v>263</v>
      </c>
      <c r="E167" s="8">
        <v>45689</v>
      </c>
      <c r="F167" s="8">
        <v>45870</v>
      </c>
      <c r="G167" s="15">
        <v>128000</v>
      </c>
      <c r="H167" s="15">
        <v>0</v>
      </c>
      <c r="I167" s="15">
        <f t="shared" ref="I167:I173" si="37">+G167+H167</f>
        <v>128000</v>
      </c>
      <c r="J167" s="15">
        <v>3673.6</v>
      </c>
      <c r="K167" s="15">
        <v>18691.669999999998</v>
      </c>
      <c r="L167" s="15">
        <v>3891.2</v>
      </c>
      <c r="M167" s="15">
        <v>25</v>
      </c>
      <c r="N167" s="15">
        <f t="shared" ref="N167:N173" si="38">+J167+K167+L167+M167</f>
        <v>26281.469999999998</v>
      </c>
      <c r="O167" s="15">
        <f t="shared" ref="O167:O173" si="39">+I167-N167</f>
        <v>101718.53</v>
      </c>
      <c r="P167" s="5"/>
      <c r="Q167" s="5"/>
      <c r="R167" s="12"/>
      <c r="S167" s="12"/>
      <c r="T167" s="12"/>
      <c r="U167" s="12"/>
      <c r="V167"/>
      <c r="W167"/>
      <c r="X167"/>
      <c r="Y167"/>
      <c r="Z167"/>
      <c r="AA167"/>
      <c r="AB167"/>
      <c r="AC167"/>
      <c r="AD167"/>
      <c r="AE167"/>
      <c r="AF167"/>
      <c r="AG167"/>
      <c r="AH167"/>
      <c r="AI167" s="12"/>
      <c r="AJ167" s="12"/>
      <c r="AK167" s="12"/>
      <c r="AL167" s="12"/>
      <c r="AM167" s="12"/>
      <c r="AN167" s="12"/>
      <c r="AO167" s="12"/>
    </row>
    <row r="168" spans="1:42" ht="12" customHeight="1" x14ac:dyDescent="0.25">
      <c r="A168" s="5" t="s">
        <v>205</v>
      </c>
      <c r="B168" s="5" t="s">
        <v>206</v>
      </c>
      <c r="C168" s="5" t="s">
        <v>264</v>
      </c>
      <c r="D168" s="5" t="s">
        <v>262</v>
      </c>
      <c r="E168" s="8">
        <v>45809</v>
      </c>
      <c r="F168" s="8">
        <v>45992</v>
      </c>
      <c r="G168" s="15">
        <v>128000</v>
      </c>
      <c r="H168" s="15">
        <v>0</v>
      </c>
      <c r="I168" s="15">
        <f t="shared" si="37"/>
        <v>128000</v>
      </c>
      <c r="J168" s="15">
        <v>3673.6</v>
      </c>
      <c r="K168" s="15">
        <v>18691.669999999998</v>
      </c>
      <c r="L168" s="15">
        <v>3891.2</v>
      </c>
      <c r="M168" s="15">
        <v>25</v>
      </c>
      <c r="N168" s="15">
        <f t="shared" si="38"/>
        <v>26281.469999999998</v>
      </c>
      <c r="O168" s="15">
        <f t="shared" si="39"/>
        <v>101718.53</v>
      </c>
      <c r="P168" s="5"/>
      <c r="Q168" s="5"/>
      <c r="R168" s="12"/>
      <c r="S168" s="12"/>
      <c r="T168" s="12"/>
      <c r="U168" s="12"/>
      <c r="V168"/>
      <c r="W168"/>
      <c r="X168"/>
      <c r="Y168"/>
      <c r="Z168"/>
      <c r="AA168"/>
      <c r="AB168"/>
      <c r="AC168"/>
      <c r="AD168"/>
      <c r="AE168"/>
      <c r="AF168"/>
      <c r="AG168"/>
      <c r="AH168"/>
      <c r="AI168" s="12"/>
      <c r="AJ168" s="12"/>
      <c r="AK168" s="12"/>
      <c r="AL168" s="12"/>
      <c r="AM168"/>
      <c r="AN168" s="12"/>
      <c r="AO168" s="12"/>
    </row>
    <row r="169" spans="1:42" ht="12" customHeight="1" x14ac:dyDescent="0.25">
      <c r="A169" s="5" t="s">
        <v>207</v>
      </c>
      <c r="B169" s="5" t="s">
        <v>287</v>
      </c>
      <c r="C169" s="5" t="s">
        <v>264</v>
      </c>
      <c r="D169" s="5" t="s">
        <v>263</v>
      </c>
      <c r="E169" s="8">
        <v>45870</v>
      </c>
      <c r="F169" s="8">
        <v>46054</v>
      </c>
      <c r="G169" s="15">
        <v>105000</v>
      </c>
      <c r="H169" s="15">
        <v>0</v>
      </c>
      <c r="I169" s="15">
        <f t="shared" si="37"/>
        <v>105000</v>
      </c>
      <c r="J169" s="15">
        <v>3013.5</v>
      </c>
      <c r="K169" s="15">
        <v>13281.49</v>
      </c>
      <c r="L169" s="15">
        <v>3192</v>
      </c>
      <c r="M169" s="15">
        <v>1824.51</v>
      </c>
      <c r="N169" s="15">
        <f t="shared" si="38"/>
        <v>21311.499999999996</v>
      </c>
      <c r="O169" s="15">
        <f t="shared" si="39"/>
        <v>83688.5</v>
      </c>
      <c r="P169" s="5"/>
      <c r="Q169" s="5"/>
      <c r="R169" s="12"/>
      <c r="S169" s="12"/>
      <c r="T169" s="12"/>
      <c r="U169" s="12"/>
      <c r="V169"/>
      <c r="W169"/>
      <c r="X169"/>
      <c r="Y169"/>
      <c r="Z169"/>
      <c r="AA169"/>
      <c r="AB169"/>
      <c r="AC169"/>
      <c r="AD169"/>
      <c r="AE169"/>
      <c r="AF169"/>
      <c r="AG169"/>
      <c r="AH169"/>
      <c r="AI169" s="12"/>
      <c r="AJ169" s="12"/>
      <c r="AK169" s="12"/>
      <c r="AL169" s="12"/>
      <c r="AM169"/>
      <c r="AN169" s="12"/>
      <c r="AO169" s="12"/>
    </row>
    <row r="170" spans="1:42" ht="12" customHeight="1" x14ac:dyDescent="0.25">
      <c r="A170" s="5" t="s">
        <v>400</v>
      </c>
      <c r="B170" s="5" t="s">
        <v>211</v>
      </c>
      <c r="C170" s="5" t="s">
        <v>264</v>
      </c>
      <c r="D170" s="5" t="s">
        <v>262</v>
      </c>
      <c r="E170" s="8">
        <v>45870</v>
      </c>
      <c r="F170" s="8">
        <v>46054</v>
      </c>
      <c r="G170" s="15">
        <v>76000</v>
      </c>
      <c r="H170" s="15">
        <v>0</v>
      </c>
      <c r="I170" s="15">
        <f t="shared" si="37"/>
        <v>76000</v>
      </c>
      <c r="J170" s="15">
        <v>2181.1999999999998</v>
      </c>
      <c r="K170" s="15">
        <v>6497.56</v>
      </c>
      <c r="L170" s="15">
        <v>2310.4</v>
      </c>
      <c r="M170" s="15">
        <v>25</v>
      </c>
      <c r="N170" s="15">
        <f t="shared" si="38"/>
        <v>11014.16</v>
      </c>
      <c r="O170" s="15">
        <f t="shared" si="39"/>
        <v>64985.84</v>
      </c>
      <c r="P170" s="5"/>
      <c r="Q170" s="5"/>
      <c r="R170" s="12"/>
      <c r="S170" s="12"/>
      <c r="T170" s="12"/>
      <c r="U170" s="12"/>
      <c r="V170"/>
      <c r="W170"/>
      <c r="X170"/>
      <c r="Y170"/>
      <c r="Z170"/>
      <c r="AA170"/>
      <c r="AB170"/>
      <c r="AC170"/>
      <c r="AD170"/>
      <c r="AE170"/>
      <c r="AF170"/>
      <c r="AG170"/>
      <c r="AH170"/>
      <c r="AI170" s="12"/>
      <c r="AJ170" s="12"/>
      <c r="AK170" s="12"/>
      <c r="AL170" s="12"/>
      <c r="AM170"/>
      <c r="AN170" s="12"/>
      <c r="AO170" s="12"/>
    </row>
    <row r="171" spans="1:42" ht="12" customHeight="1" x14ac:dyDescent="0.25">
      <c r="A171" s="5" t="s">
        <v>212</v>
      </c>
      <c r="B171" s="5" t="s">
        <v>208</v>
      </c>
      <c r="C171" s="5" t="s">
        <v>264</v>
      </c>
      <c r="D171" s="5" t="s">
        <v>262</v>
      </c>
      <c r="E171" s="8">
        <v>45717</v>
      </c>
      <c r="F171" s="8">
        <v>45901</v>
      </c>
      <c r="G171" s="15">
        <v>76000</v>
      </c>
      <c r="H171" s="15">
        <v>0</v>
      </c>
      <c r="I171" s="15">
        <f t="shared" si="37"/>
        <v>76000</v>
      </c>
      <c r="J171" s="15">
        <v>2181.1999999999998</v>
      </c>
      <c r="K171" s="15">
        <v>6497.56</v>
      </c>
      <c r="L171" s="15">
        <v>2310.4</v>
      </c>
      <c r="M171" s="15">
        <v>25</v>
      </c>
      <c r="N171" s="15">
        <f t="shared" si="38"/>
        <v>11014.16</v>
      </c>
      <c r="O171" s="15">
        <f t="shared" si="39"/>
        <v>64985.84</v>
      </c>
      <c r="P171" s="5"/>
      <c r="Q171" s="5"/>
      <c r="R171" s="12"/>
      <c r="S171" s="12"/>
      <c r="T171" s="12"/>
      <c r="U171" s="12"/>
      <c r="V171"/>
      <c r="W171"/>
      <c r="X171"/>
      <c r="Y171"/>
      <c r="Z171"/>
      <c r="AA171"/>
      <c r="AB171"/>
      <c r="AC171"/>
      <c r="AD171"/>
      <c r="AE171"/>
      <c r="AF171"/>
      <c r="AG171"/>
      <c r="AH171"/>
      <c r="AI171" s="12"/>
      <c r="AJ171" s="12"/>
      <c r="AK171" s="12"/>
      <c r="AL171" s="12"/>
      <c r="AM171"/>
      <c r="AN171" s="12"/>
      <c r="AO171" s="12"/>
    </row>
    <row r="172" spans="1:42" customFormat="1" ht="15" x14ac:dyDescent="0.25">
      <c r="A172" s="5" t="s">
        <v>361</v>
      </c>
      <c r="B172" s="5" t="s">
        <v>208</v>
      </c>
      <c r="C172" s="5" t="s">
        <v>264</v>
      </c>
      <c r="D172" s="5" t="s">
        <v>263</v>
      </c>
      <c r="E172" s="8">
        <v>45839</v>
      </c>
      <c r="F172" s="8">
        <v>46023</v>
      </c>
      <c r="G172" s="7">
        <v>76000</v>
      </c>
      <c r="H172" s="7">
        <v>0</v>
      </c>
      <c r="I172" s="7">
        <v>76000</v>
      </c>
      <c r="J172" s="7">
        <v>2181.1999999999998</v>
      </c>
      <c r="K172" s="7">
        <v>6497.56</v>
      </c>
      <c r="L172" s="7">
        <v>2310.4</v>
      </c>
      <c r="M172" s="7">
        <v>25</v>
      </c>
      <c r="N172" s="7">
        <v>11014.16</v>
      </c>
      <c r="O172" s="7">
        <v>64985.84</v>
      </c>
      <c r="P172" s="5"/>
      <c r="Q172" s="5"/>
      <c r="R172" s="12"/>
      <c r="S172" s="12"/>
      <c r="T172" s="12"/>
      <c r="U172" s="12"/>
      <c r="AI172" s="12"/>
      <c r="AJ172" s="12"/>
      <c r="AK172" s="12"/>
      <c r="AL172" s="12"/>
      <c r="AM172" s="12"/>
      <c r="AN172" s="12"/>
      <c r="AO172" s="12"/>
      <c r="AP172" s="1"/>
    </row>
    <row r="173" spans="1:42" ht="12" customHeight="1" x14ac:dyDescent="0.25">
      <c r="A173" s="5" t="s">
        <v>209</v>
      </c>
      <c r="B173" s="5" t="s">
        <v>210</v>
      </c>
      <c r="C173" s="5" t="s">
        <v>264</v>
      </c>
      <c r="D173" s="5" t="s">
        <v>262</v>
      </c>
      <c r="E173" s="8">
        <v>45839</v>
      </c>
      <c r="F173" s="8">
        <v>46023</v>
      </c>
      <c r="G173" s="15">
        <v>50000</v>
      </c>
      <c r="H173" s="15">
        <v>0</v>
      </c>
      <c r="I173" s="15">
        <f t="shared" si="37"/>
        <v>50000</v>
      </c>
      <c r="J173" s="15">
        <v>1435</v>
      </c>
      <c r="K173" s="15">
        <v>1854</v>
      </c>
      <c r="L173" s="15">
        <v>1520</v>
      </c>
      <c r="M173" s="15">
        <v>25</v>
      </c>
      <c r="N173" s="15">
        <f t="shared" si="38"/>
        <v>4834</v>
      </c>
      <c r="O173" s="15">
        <f t="shared" si="39"/>
        <v>45166</v>
      </c>
      <c r="P173" s="5"/>
      <c r="Q173" s="5"/>
      <c r="R173" s="12"/>
      <c r="S173" s="12"/>
      <c r="T173" s="12"/>
      <c r="U173" s="12"/>
      <c r="V173"/>
      <c r="W173"/>
      <c r="X173"/>
      <c r="Y173"/>
      <c r="Z173"/>
      <c r="AA173"/>
      <c r="AB173"/>
      <c r="AC173"/>
      <c r="AD173"/>
      <c r="AE173"/>
      <c r="AF173"/>
      <c r="AG173"/>
      <c r="AH173"/>
      <c r="AI173" s="12"/>
      <c r="AJ173" s="12"/>
      <c r="AK173" s="12"/>
      <c r="AL173" s="12"/>
      <c r="AM173"/>
      <c r="AN173" s="12"/>
      <c r="AO173" s="12"/>
    </row>
    <row r="174" spans="1:42" ht="12" customHeight="1" thickBot="1" x14ac:dyDescent="0.3">
      <c r="D174" s="24">
        <v>7</v>
      </c>
      <c r="E174" s="19"/>
      <c r="F174" s="19"/>
      <c r="G174" s="19">
        <f>SUM(G167:G173)</f>
        <v>639000</v>
      </c>
      <c r="H174" s="19">
        <f t="shared" ref="H174:O174" si="40">SUM(H167:H173)</f>
        <v>0</v>
      </c>
      <c r="I174" s="19">
        <f t="shared" si="40"/>
        <v>639000</v>
      </c>
      <c r="J174" s="19">
        <f t="shared" si="40"/>
        <v>18339.300000000003</v>
      </c>
      <c r="K174" s="19">
        <f t="shared" si="40"/>
        <v>72011.509999999995</v>
      </c>
      <c r="L174" s="19">
        <f t="shared" si="40"/>
        <v>19425.599999999999</v>
      </c>
      <c r="M174" s="19">
        <f t="shared" si="40"/>
        <v>1974.51</v>
      </c>
      <c r="N174" s="19">
        <f t="shared" si="40"/>
        <v>111750.92</v>
      </c>
      <c r="O174" s="19">
        <f t="shared" si="40"/>
        <v>527249.07999999996</v>
      </c>
      <c r="P174" s="5"/>
      <c r="Q174" s="5"/>
      <c r="R174" s="12"/>
      <c r="S174" s="12"/>
      <c r="T174" s="12"/>
      <c r="U174" s="12"/>
      <c r="V174"/>
      <c r="W174"/>
      <c r="X174"/>
      <c r="Y174"/>
      <c r="Z174"/>
      <c r="AA174"/>
      <c r="AB174"/>
      <c r="AC174"/>
      <c r="AD174"/>
      <c r="AE174"/>
      <c r="AF174"/>
      <c r="AG174"/>
      <c r="AH174"/>
      <c r="AI174" s="12"/>
      <c r="AJ174" s="12"/>
      <c r="AK174" s="12"/>
      <c r="AL174" s="12"/>
      <c r="AM174" s="12"/>
      <c r="AN174" s="12"/>
      <c r="AO174" s="12"/>
      <c r="AP174"/>
    </row>
    <row r="175" spans="1:42" ht="12" customHeight="1" x14ac:dyDescent="0.25">
      <c r="E175" s="8"/>
      <c r="F175" s="8"/>
      <c r="G175" s="20"/>
      <c r="H175" s="20"/>
      <c r="I175" s="20"/>
      <c r="J175" s="20"/>
      <c r="K175" s="20"/>
      <c r="L175" s="20"/>
      <c r="M175" s="20"/>
      <c r="N175" s="20"/>
      <c r="O175" s="20"/>
      <c r="P175" s="5"/>
      <c r="Q175" s="5"/>
      <c r="R175" s="12"/>
      <c r="S175" s="12"/>
      <c r="T175" s="12"/>
      <c r="U175" s="12"/>
      <c r="V175"/>
      <c r="W175"/>
      <c r="X175"/>
      <c r="Y175"/>
      <c r="Z175"/>
      <c r="AA175"/>
      <c r="AB175"/>
      <c r="AC175"/>
      <c r="AD175"/>
      <c r="AE175"/>
      <c r="AF175"/>
      <c r="AG175"/>
      <c r="AH175"/>
      <c r="AI175" s="12"/>
      <c r="AJ175" s="12"/>
      <c r="AK175" s="12"/>
      <c r="AL175" s="12"/>
      <c r="AM175" s="12"/>
      <c r="AN175" s="12"/>
      <c r="AO175" s="12"/>
    </row>
    <row r="176" spans="1:42" ht="12" customHeight="1" x14ac:dyDescent="0.25">
      <c r="A176" s="11" t="s">
        <v>352</v>
      </c>
      <c r="E176" s="8"/>
      <c r="F176" s="8"/>
      <c r="G176" s="15"/>
      <c r="H176" s="15"/>
      <c r="I176" s="15"/>
      <c r="J176" s="15"/>
      <c r="K176" s="15"/>
      <c r="L176" s="15"/>
      <c r="M176" s="15"/>
      <c r="N176" s="15"/>
      <c r="O176" s="15"/>
      <c r="P176" s="5"/>
      <c r="Q176" s="5"/>
      <c r="R176" s="12"/>
      <c r="S176" s="12"/>
      <c r="T176" s="12"/>
      <c r="U176" s="12"/>
      <c r="V176"/>
      <c r="W176"/>
      <c r="X176"/>
      <c r="Y176"/>
      <c r="Z176"/>
      <c r="AA176"/>
      <c r="AB176"/>
      <c r="AC176"/>
      <c r="AD176"/>
      <c r="AE176"/>
      <c r="AF176"/>
      <c r="AG176"/>
      <c r="AH176"/>
      <c r="AI176" s="12"/>
      <c r="AJ176" s="12"/>
      <c r="AK176" s="12"/>
      <c r="AL176" s="12"/>
      <c r="AM176"/>
      <c r="AN176" s="12"/>
      <c r="AO176" s="12"/>
    </row>
    <row r="177" spans="1:42" ht="12" customHeight="1" x14ac:dyDescent="0.25">
      <c r="A177" s="21" t="s">
        <v>322</v>
      </c>
      <c r="B177" s="21" t="s">
        <v>333</v>
      </c>
      <c r="C177" s="21" t="s">
        <v>323</v>
      </c>
      <c r="D177" s="21" t="s">
        <v>324</v>
      </c>
      <c r="E177" s="21" t="s">
        <v>325</v>
      </c>
      <c r="F177" s="21" t="s">
        <v>326</v>
      </c>
      <c r="G177" s="22" t="s">
        <v>327</v>
      </c>
      <c r="H177" s="22" t="s">
        <v>328</v>
      </c>
      <c r="I177" s="22" t="s">
        <v>329</v>
      </c>
      <c r="J177" s="22" t="s">
        <v>0</v>
      </c>
      <c r="K177" s="22" t="s">
        <v>1</v>
      </c>
      <c r="L177" s="22" t="s">
        <v>2</v>
      </c>
      <c r="M177" s="22" t="s">
        <v>330</v>
      </c>
      <c r="N177" s="22" t="s">
        <v>331</v>
      </c>
      <c r="O177" s="22" t="s">
        <v>332</v>
      </c>
      <c r="P177" s="5"/>
      <c r="Q177" s="5"/>
      <c r="R177" s="12"/>
      <c r="S177" s="12"/>
      <c r="T177" s="12"/>
      <c r="U177" s="12"/>
      <c r="V177"/>
      <c r="W177"/>
      <c r="X177"/>
      <c r="Y177"/>
      <c r="Z177"/>
      <c r="AA177"/>
      <c r="AB177"/>
      <c r="AC177"/>
      <c r="AD177"/>
      <c r="AE177"/>
      <c r="AF177"/>
      <c r="AG177"/>
      <c r="AH177"/>
      <c r="AI177" s="12"/>
      <c r="AJ177" s="12"/>
      <c r="AK177" s="12"/>
      <c r="AL177" s="12"/>
      <c r="AM177"/>
      <c r="AN177" s="12"/>
      <c r="AO177" s="12"/>
    </row>
    <row r="178" spans="1:42" ht="12" customHeight="1" x14ac:dyDescent="0.25">
      <c r="A178" s="5" t="s">
        <v>405</v>
      </c>
      <c r="B178" s="5" t="s">
        <v>180</v>
      </c>
      <c r="C178" s="5" t="s">
        <v>264</v>
      </c>
      <c r="D178" s="5" t="s">
        <v>263</v>
      </c>
      <c r="E178" s="8">
        <v>45839</v>
      </c>
      <c r="F178" s="8">
        <v>46023</v>
      </c>
      <c r="G178" s="15">
        <v>128000</v>
      </c>
      <c r="H178" s="15">
        <v>0</v>
      </c>
      <c r="I178" s="15">
        <f t="shared" ref="I178" si="41">+G178+H178</f>
        <v>128000</v>
      </c>
      <c r="J178" s="15">
        <v>3673.6</v>
      </c>
      <c r="K178" s="15">
        <v>18691.669999999998</v>
      </c>
      <c r="L178" s="15">
        <v>3891.2</v>
      </c>
      <c r="M178" s="15">
        <v>25</v>
      </c>
      <c r="N178" s="15">
        <f t="shared" ref="N178" si="42">+J178+K178+L178+M178</f>
        <v>26281.469999999998</v>
      </c>
      <c r="O178" s="15">
        <f t="shared" ref="O178" si="43">+I178-N178</f>
        <v>101718.53</v>
      </c>
      <c r="P178" s="5"/>
      <c r="Q178" s="5"/>
      <c r="R178" s="12"/>
      <c r="S178" s="12"/>
      <c r="T178" s="12"/>
      <c r="U178" s="12"/>
      <c r="V178"/>
      <c r="W178"/>
      <c r="X178"/>
      <c r="Y178"/>
      <c r="Z178"/>
      <c r="AA178"/>
      <c r="AB178"/>
      <c r="AC178"/>
      <c r="AD178"/>
      <c r="AE178"/>
      <c r="AF178"/>
      <c r="AG178"/>
      <c r="AH178"/>
      <c r="AI178" s="12"/>
      <c r="AJ178" s="12"/>
      <c r="AK178" s="12"/>
      <c r="AL178" s="12"/>
      <c r="AM178"/>
      <c r="AN178" s="12"/>
      <c r="AO178" s="12"/>
    </row>
    <row r="179" spans="1:42" ht="12" customHeight="1" thickBot="1" x14ac:dyDescent="0.3">
      <c r="D179" s="24">
        <v>1</v>
      </c>
      <c r="E179" s="19"/>
      <c r="F179" s="19"/>
      <c r="G179" s="19">
        <f>SUM(G178)</f>
        <v>128000</v>
      </c>
      <c r="H179" s="19">
        <f t="shared" ref="H179:O179" si="44">SUM(H178)</f>
        <v>0</v>
      </c>
      <c r="I179" s="19">
        <f t="shared" si="44"/>
        <v>128000</v>
      </c>
      <c r="J179" s="19">
        <f t="shared" si="44"/>
        <v>3673.6</v>
      </c>
      <c r="K179" s="19">
        <f t="shared" si="44"/>
        <v>18691.669999999998</v>
      </c>
      <c r="L179" s="19">
        <f t="shared" si="44"/>
        <v>3891.2</v>
      </c>
      <c r="M179" s="19">
        <f t="shared" si="44"/>
        <v>25</v>
      </c>
      <c r="N179" s="19">
        <f t="shared" si="44"/>
        <v>26281.469999999998</v>
      </c>
      <c r="O179" s="19">
        <f t="shared" si="44"/>
        <v>101718.53</v>
      </c>
      <c r="P179" s="5"/>
      <c r="Q179" s="5"/>
      <c r="R179" s="12"/>
      <c r="S179" s="12"/>
      <c r="T179" s="12"/>
      <c r="U179" s="12"/>
      <c r="V179"/>
      <c r="W179"/>
      <c r="X179"/>
      <c r="Y179"/>
      <c r="Z179"/>
      <c r="AA179"/>
      <c r="AB179"/>
      <c r="AC179"/>
      <c r="AD179"/>
      <c r="AE179"/>
      <c r="AF179"/>
      <c r="AG179"/>
      <c r="AH179"/>
      <c r="AI179" s="12"/>
      <c r="AJ179" s="12"/>
      <c r="AK179" s="12"/>
      <c r="AL179" s="12"/>
      <c r="AM179"/>
      <c r="AN179" s="12"/>
      <c r="AO179" s="12"/>
    </row>
    <row r="180" spans="1:42" ht="12" customHeight="1" x14ac:dyDescent="0.25">
      <c r="E180" s="8"/>
      <c r="F180" s="8"/>
      <c r="G180" s="20"/>
      <c r="H180" s="20"/>
      <c r="I180" s="20"/>
      <c r="J180" s="20"/>
      <c r="K180" s="20"/>
      <c r="L180" s="20"/>
      <c r="M180" s="20"/>
      <c r="N180" s="20"/>
      <c r="O180" s="20"/>
      <c r="P180" s="5"/>
      <c r="Q180" s="5"/>
      <c r="R180" s="12"/>
      <c r="S180" s="12"/>
      <c r="T180" s="12"/>
      <c r="U180" s="12"/>
      <c r="V180"/>
      <c r="W180"/>
      <c r="X180"/>
      <c r="Y180"/>
      <c r="Z180"/>
      <c r="AA180"/>
      <c r="AB180"/>
      <c r="AC180"/>
      <c r="AD180"/>
      <c r="AE180"/>
      <c r="AF180"/>
      <c r="AG180"/>
      <c r="AH180"/>
      <c r="AI180" s="12"/>
      <c r="AJ180" s="12"/>
      <c r="AK180" s="12"/>
      <c r="AL180" s="12"/>
      <c r="AM180"/>
      <c r="AN180" s="12"/>
      <c r="AO180" s="12"/>
    </row>
    <row r="181" spans="1:42" ht="12" customHeight="1" x14ac:dyDescent="0.25">
      <c r="A181" s="11" t="s">
        <v>320</v>
      </c>
      <c r="E181" s="8"/>
      <c r="F181" s="8"/>
      <c r="G181" s="15"/>
      <c r="H181" s="15"/>
      <c r="I181" s="15"/>
      <c r="J181" s="15"/>
      <c r="K181" s="15"/>
      <c r="L181" s="15"/>
      <c r="M181" s="15"/>
      <c r="N181" s="15"/>
      <c r="O181" s="15"/>
      <c r="P181" s="5"/>
      <c r="Q181" s="5"/>
      <c r="R181" s="12"/>
      <c r="S181" s="12"/>
      <c r="T181" s="12"/>
      <c r="U181" s="12"/>
      <c r="V181"/>
      <c r="W181"/>
      <c r="X181"/>
      <c r="Y181"/>
      <c r="Z181"/>
      <c r="AA181"/>
      <c r="AB181"/>
      <c r="AC181"/>
      <c r="AD181"/>
      <c r="AE181"/>
      <c r="AF181"/>
      <c r="AG181"/>
      <c r="AH181"/>
      <c r="AI181" s="12"/>
      <c r="AJ181" s="12"/>
      <c r="AK181" s="12"/>
      <c r="AL181" s="12"/>
      <c r="AM181"/>
      <c r="AN181" s="12"/>
      <c r="AO181" s="12"/>
    </row>
    <row r="182" spans="1:42" ht="12" customHeight="1" x14ac:dyDescent="0.25">
      <c r="A182" s="21" t="s">
        <v>322</v>
      </c>
      <c r="B182" s="21" t="s">
        <v>333</v>
      </c>
      <c r="C182" s="21" t="s">
        <v>323</v>
      </c>
      <c r="D182" s="21" t="s">
        <v>324</v>
      </c>
      <c r="E182" s="21" t="s">
        <v>325</v>
      </c>
      <c r="F182" s="21" t="s">
        <v>326</v>
      </c>
      <c r="G182" s="22" t="s">
        <v>327</v>
      </c>
      <c r="H182" s="22" t="s">
        <v>328</v>
      </c>
      <c r="I182" s="22" t="s">
        <v>329</v>
      </c>
      <c r="J182" s="22" t="s">
        <v>0</v>
      </c>
      <c r="K182" s="22" t="s">
        <v>1</v>
      </c>
      <c r="L182" s="22" t="s">
        <v>2</v>
      </c>
      <c r="M182" s="22" t="s">
        <v>330</v>
      </c>
      <c r="N182" s="22" t="s">
        <v>331</v>
      </c>
      <c r="O182" s="22" t="s">
        <v>332</v>
      </c>
      <c r="P182" s="5"/>
      <c r="Q182" s="5"/>
      <c r="R182" s="12"/>
      <c r="S182" s="12"/>
      <c r="T182" s="12"/>
      <c r="U182" s="12"/>
      <c r="V182"/>
      <c r="W182"/>
      <c r="X182"/>
      <c r="Y182"/>
      <c r="Z182"/>
      <c r="AA182"/>
      <c r="AB182"/>
      <c r="AC182"/>
      <c r="AD182"/>
      <c r="AE182"/>
      <c r="AF182"/>
      <c r="AG182"/>
      <c r="AH182"/>
      <c r="AI182" s="12"/>
      <c r="AJ182" s="12"/>
      <c r="AK182" s="12"/>
      <c r="AL182" s="12"/>
      <c r="AM182" s="12"/>
      <c r="AN182" s="12"/>
      <c r="AO182" s="12"/>
    </row>
    <row r="183" spans="1:42" ht="12" customHeight="1" x14ac:dyDescent="0.25">
      <c r="A183" s="5" t="s">
        <v>316</v>
      </c>
      <c r="B183" s="5" t="s">
        <v>317</v>
      </c>
      <c r="C183" s="5" t="s">
        <v>264</v>
      </c>
      <c r="D183" s="1" t="s">
        <v>262</v>
      </c>
      <c r="E183" s="8">
        <v>45748</v>
      </c>
      <c r="F183" s="8">
        <v>45931</v>
      </c>
      <c r="G183" s="15">
        <v>128000</v>
      </c>
      <c r="H183" s="4">
        <v>0</v>
      </c>
      <c r="I183" s="15">
        <f t="shared" ref="I183:I192" si="45">+G183+H183</f>
        <v>128000</v>
      </c>
      <c r="J183" s="15">
        <v>3673.6</v>
      </c>
      <c r="K183" s="15">
        <v>18691.669999999998</v>
      </c>
      <c r="L183" s="15">
        <v>3891.2</v>
      </c>
      <c r="M183" s="15">
        <v>25</v>
      </c>
      <c r="N183" s="15">
        <f t="shared" ref="N183:N192" si="46">+J183+K183+L183+M183</f>
        <v>26281.469999999998</v>
      </c>
      <c r="O183" s="15">
        <f t="shared" ref="O183:O192" si="47">+I183-N183</f>
        <v>101718.53</v>
      </c>
      <c r="P183" s="5"/>
      <c r="Q183" s="5"/>
      <c r="R183" s="12"/>
      <c r="S183" s="12"/>
      <c r="T183" s="12"/>
      <c r="U183" s="12"/>
      <c r="V183"/>
      <c r="W183"/>
      <c r="X183"/>
      <c r="Y183"/>
      <c r="Z183"/>
      <c r="AA183"/>
      <c r="AB183"/>
      <c r="AC183"/>
      <c r="AD183"/>
      <c r="AE183"/>
      <c r="AF183"/>
      <c r="AG183"/>
      <c r="AH183"/>
      <c r="AI183" s="12"/>
      <c r="AJ183" s="12"/>
      <c r="AK183" s="12"/>
      <c r="AL183" s="12"/>
      <c r="AM183"/>
      <c r="AN183" s="12"/>
      <c r="AO183" s="12"/>
    </row>
    <row r="184" spans="1:42" ht="12" customHeight="1" x14ac:dyDescent="0.25">
      <c r="A184" s="5" t="s">
        <v>340</v>
      </c>
      <c r="B184" s="5" t="s">
        <v>359</v>
      </c>
      <c r="C184" s="5" t="s">
        <v>264</v>
      </c>
      <c r="D184" s="5" t="s">
        <v>262</v>
      </c>
      <c r="E184" s="8">
        <v>45809</v>
      </c>
      <c r="F184" s="8">
        <v>45992</v>
      </c>
      <c r="G184" s="15">
        <v>76000</v>
      </c>
      <c r="H184" s="4">
        <v>0</v>
      </c>
      <c r="I184" s="15">
        <f t="shared" si="45"/>
        <v>76000</v>
      </c>
      <c r="J184" s="15">
        <v>2181.1999999999998</v>
      </c>
      <c r="K184" s="15">
        <v>6497.56</v>
      </c>
      <c r="L184" s="15">
        <v>2310.4</v>
      </c>
      <c r="M184" s="15">
        <v>25</v>
      </c>
      <c r="N184" s="15">
        <f t="shared" si="46"/>
        <v>11014.16</v>
      </c>
      <c r="O184" s="15">
        <f t="shared" si="47"/>
        <v>64985.84</v>
      </c>
      <c r="P184" s="5"/>
      <c r="Q184" s="5"/>
      <c r="R184" s="12"/>
      <c r="S184" s="12"/>
      <c r="T184" s="12"/>
      <c r="U184" s="12"/>
      <c r="V184"/>
      <c r="W184"/>
      <c r="X184"/>
      <c r="Y184"/>
      <c r="Z184"/>
      <c r="AA184"/>
      <c r="AB184"/>
      <c r="AC184"/>
      <c r="AD184"/>
      <c r="AE184"/>
      <c r="AF184"/>
      <c r="AG184"/>
      <c r="AH184"/>
      <c r="AI184" s="12"/>
      <c r="AJ184" s="12"/>
      <c r="AK184" s="12"/>
      <c r="AL184" s="12"/>
      <c r="AM184" s="12"/>
      <c r="AN184" s="12"/>
      <c r="AO184" s="12"/>
    </row>
    <row r="185" spans="1:42" s="23" customFormat="1" ht="15" x14ac:dyDescent="0.25">
      <c r="A185" s="5" t="s">
        <v>342</v>
      </c>
      <c r="B185" s="5" t="s">
        <v>288</v>
      </c>
      <c r="C185" s="5" t="s">
        <v>264</v>
      </c>
      <c r="D185" s="5" t="s">
        <v>262</v>
      </c>
      <c r="E185" s="8">
        <v>45839</v>
      </c>
      <c r="F185" s="8">
        <v>46023</v>
      </c>
      <c r="G185" s="15">
        <v>76000</v>
      </c>
      <c r="H185" s="4">
        <v>0</v>
      </c>
      <c r="I185" s="15">
        <f t="shared" si="45"/>
        <v>76000</v>
      </c>
      <c r="J185" s="15">
        <v>2181.1999999999998</v>
      </c>
      <c r="K185" s="15">
        <v>6497.56</v>
      </c>
      <c r="L185" s="15">
        <v>2310.4</v>
      </c>
      <c r="M185" s="15">
        <v>25</v>
      </c>
      <c r="N185" s="15">
        <f t="shared" si="46"/>
        <v>11014.16</v>
      </c>
      <c r="O185" s="15">
        <f t="shared" si="47"/>
        <v>64985.84</v>
      </c>
      <c r="P185" s="5"/>
      <c r="Q185" s="5"/>
      <c r="R185" s="12"/>
      <c r="S185" s="12"/>
      <c r="T185" s="12"/>
      <c r="U185" s="12"/>
      <c r="V185"/>
      <c r="W185"/>
      <c r="X185"/>
      <c r="Y185"/>
      <c r="Z185"/>
      <c r="AA185"/>
      <c r="AB185"/>
      <c r="AC185"/>
      <c r="AD185"/>
      <c r="AE185"/>
      <c r="AF185"/>
      <c r="AG185"/>
      <c r="AH185"/>
      <c r="AI185" s="12"/>
      <c r="AJ185" s="12"/>
      <c r="AK185" s="12"/>
      <c r="AL185" s="12"/>
      <c r="AM185"/>
      <c r="AN185" s="12"/>
      <c r="AO185" s="12"/>
      <c r="AP185" s="1"/>
    </row>
    <row r="186" spans="1:42" s="23" customFormat="1" ht="15" x14ac:dyDescent="0.25">
      <c r="A186" s="5" t="s">
        <v>343</v>
      </c>
      <c r="B186" s="5" t="s">
        <v>288</v>
      </c>
      <c r="C186" s="5" t="s">
        <v>264</v>
      </c>
      <c r="D186" s="5" t="s">
        <v>263</v>
      </c>
      <c r="E186" s="8">
        <v>45839</v>
      </c>
      <c r="F186" s="8">
        <v>46023</v>
      </c>
      <c r="G186" s="15">
        <v>76000</v>
      </c>
      <c r="H186" s="4">
        <v>0</v>
      </c>
      <c r="I186" s="15">
        <f t="shared" si="45"/>
        <v>76000</v>
      </c>
      <c r="J186" s="15">
        <v>2181.1999999999998</v>
      </c>
      <c r="K186" s="15">
        <v>6497.56</v>
      </c>
      <c r="L186" s="15">
        <v>2310.4</v>
      </c>
      <c r="M186" s="15">
        <v>25</v>
      </c>
      <c r="N186" s="15">
        <f t="shared" si="46"/>
        <v>11014.16</v>
      </c>
      <c r="O186" s="15">
        <f t="shared" si="47"/>
        <v>64985.84</v>
      </c>
      <c r="P186" s="5"/>
      <c r="Q186" s="5"/>
      <c r="R186" s="12"/>
      <c r="S186" s="12"/>
      <c r="T186" s="12"/>
      <c r="U186" s="12"/>
      <c r="V186"/>
      <c r="W186"/>
      <c r="X186"/>
      <c r="Y186"/>
      <c r="Z186"/>
      <c r="AA186"/>
      <c r="AB186"/>
      <c r="AC186"/>
      <c r="AD186"/>
      <c r="AE186"/>
      <c r="AF186"/>
      <c r="AG186"/>
      <c r="AH186"/>
      <c r="AI186" s="12"/>
      <c r="AJ186" s="12"/>
      <c r="AK186" s="12"/>
      <c r="AL186" s="12"/>
      <c r="AM186"/>
      <c r="AN186" s="12"/>
      <c r="AO186" s="12"/>
      <c r="AP186" s="1"/>
    </row>
    <row r="187" spans="1:42" s="23" customFormat="1" ht="15" x14ac:dyDescent="0.25">
      <c r="A187" s="5" t="s">
        <v>345</v>
      </c>
      <c r="B187" s="5" t="s">
        <v>288</v>
      </c>
      <c r="C187" s="5" t="s">
        <v>264</v>
      </c>
      <c r="D187" s="5" t="s">
        <v>262</v>
      </c>
      <c r="E187" s="8">
        <v>45839</v>
      </c>
      <c r="F187" s="8">
        <v>46023</v>
      </c>
      <c r="G187" s="15">
        <v>76000</v>
      </c>
      <c r="H187" s="4">
        <v>0</v>
      </c>
      <c r="I187" s="15">
        <f t="shared" si="45"/>
        <v>76000</v>
      </c>
      <c r="J187" s="15">
        <v>2181.1999999999998</v>
      </c>
      <c r="K187" s="15">
        <v>6497.56</v>
      </c>
      <c r="L187" s="15">
        <v>2310.4</v>
      </c>
      <c r="M187" s="15">
        <v>25</v>
      </c>
      <c r="N187" s="15">
        <f t="shared" si="46"/>
        <v>11014.16</v>
      </c>
      <c r="O187" s="15">
        <f t="shared" si="47"/>
        <v>64985.84</v>
      </c>
      <c r="P187" s="5"/>
      <c r="Q187" s="5"/>
      <c r="R187" s="12"/>
      <c r="S187" s="12"/>
      <c r="T187" s="12"/>
      <c r="U187" s="12"/>
      <c r="V187"/>
      <c r="W187"/>
      <c r="X187"/>
      <c r="Y187"/>
      <c r="Z187"/>
      <c r="AA187"/>
      <c r="AB187"/>
      <c r="AC187"/>
      <c r="AD187"/>
      <c r="AE187"/>
      <c r="AF187"/>
      <c r="AG187"/>
      <c r="AH187"/>
      <c r="AI187" s="12"/>
      <c r="AJ187" s="12"/>
      <c r="AK187" s="12"/>
      <c r="AL187" s="12"/>
      <c r="AM187" s="12"/>
      <c r="AN187" s="12"/>
      <c r="AO187" s="12"/>
    </row>
    <row r="188" spans="1:42" ht="12" customHeight="1" x14ac:dyDescent="0.25">
      <c r="A188" s="5" t="s">
        <v>290</v>
      </c>
      <c r="B188" s="5" t="s">
        <v>288</v>
      </c>
      <c r="C188" s="5" t="s">
        <v>264</v>
      </c>
      <c r="D188" s="5" t="s">
        <v>262</v>
      </c>
      <c r="E188" s="8">
        <v>45870</v>
      </c>
      <c r="F188" s="8">
        <v>46054</v>
      </c>
      <c r="G188" s="15">
        <v>76000</v>
      </c>
      <c r="H188" s="4">
        <v>0</v>
      </c>
      <c r="I188" s="15">
        <f t="shared" si="45"/>
        <v>76000</v>
      </c>
      <c r="J188" s="15">
        <v>2181.1999999999998</v>
      </c>
      <c r="K188" s="15">
        <v>6497.56</v>
      </c>
      <c r="L188" s="15">
        <v>2310.4</v>
      </c>
      <c r="M188" s="15">
        <v>25</v>
      </c>
      <c r="N188" s="15">
        <f t="shared" si="46"/>
        <v>11014.16</v>
      </c>
      <c r="O188" s="15">
        <f t="shared" si="47"/>
        <v>64985.84</v>
      </c>
      <c r="P188" s="5"/>
      <c r="Q188" s="5"/>
      <c r="R188" s="12"/>
      <c r="S188" s="12"/>
      <c r="T188" s="12"/>
      <c r="U188" s="12"/>
      <c r="V188"/>
      <c r="W188"/>
      <c r="X188"/>
      <c r="Y188"/>
      <c r="Z188"/>
      <c r="AA188"/>
      <c r="AB188"/>
      <c r="AC188"/>
      <c r="AD188"/>
      <c r="AE188"/>
      <c r="AF188"/>
      <c r="AG188"/>
      <c r="AH188"/>
      <c r="AI188" s="12"/>
      <c r="AJ188" s="12"/>
      <c r="AK188" s="12"/>
      <c r="AL188" s="12"/>
      <c r="AM188"/>
      <c r="AN188" s="12"/>
      <c r="AO188" s="12"/>
      <c r="AP188" s="23"/>
    </row>
    <row r="189" spans="1:42" customFormat="1" ht="15" x14ac:dyDescent="0.25">
      <c r="A189" s="5" t="s">
        <v>358</v>
      </c>
      <c r="B189" s="5" t="s">
        <v>288</v>
      </c>
      <c r="C189" s="5" t="s">
        <v>264</v>
      </c>
      <c r="D189" s="5" t="s">
        <v>262</v>
      </c>
      <c r="E189" s="8">
        <v>45839</v>
      </c>
      <c r="F189" s="8">
        <v>46023</v>
      </c>
      <c r="G189" s="15">
        <v>76000</v>
      </c>
      <c r="H189" s="4">
        <v>0</v>
      </c>
      <c r="I189" s="15">
        <v>76000</v>
      </c>
      <c r="J189" s="15">
        <v>2181.1999999999998</v>
      </c>
      <c r="K189" s="15">
        <v>6497.56</v>
      </c>
      <c r="L189" s="15">
        <v>2310.4</v>
      </c>
      <c r="M189" s="15">
        <v>25</v>
      </c>
      <c r="N189" s="15">
        <v>11014.16</v>
      </c>
      <c r="O189" s="15">
        <v>64985.84</v>
      </c>
      <c r="P189" s="5"/>
      <c r="Q189" s="5"/>
      <c r="R189" s="12"/>
      <c r="S189" s="12"/>
      <c r="T189" s="12"/>
      <c r="U189" s="12"/>
      <c r="AI189" s="12"/>
      <c r="AJ189" s="12"/>
      <c r="AK189" s="12"/>
      <c r="AL189" s="12"/>
      <c r="AN189" s="12"/>
      <c r="AO189" s="12"/>
      <c r="AP189" s="23"/>
    </row>
    <row r="190" spans="1:42" customFormat="1" ht="15" x14ac:dyDescent="0.25">
      <c r="A190" s="5" t="s">
        <v>360</v>
      </c>
      <c r="B190" s="5" t="s">
        <v>288</v>
      </c>
      <c r="C190" s="5" t="s">
        <v>264</v>
      </c>
      <c r="D190" s="5" t="s">
        <v>263</v>
      </c>
      <c r="E190" s="8">
        <v>45839</v>
      </c>
      <c r="F190" s="8">
        <v>46023</v>
      </c>
      <c r="G190" s="15">
        <v>76000</v>
      </c>
      <c r="H190" s="4">
        <v>0</v>
      </c>
      <c r="I190" s="15">
        <v>76000</v>
      </c>
      <c r="J190" s="15">
        <v>2181.1999999999998</v>
      </c>
      <c r="K190" s="15">
        <v>6497.56</v>
      </c>
      <c r="L190" s="15">
        <v>2310.4</v>
      </c>
      <c r="M190" s="15">
        <v>25</v>
      </c>
      <c r="N190" s="15">
        <v>11014.16</v>
      </c>
      <c r="O190" s="15">
        <v>64985.84</v>
      </c>
      <c r="P190" s="5"/>
      <c r="Q190" s="5"/>
      <c r="R190" s="12"/>
      <c r="S190" s="12"/>
      <c r="T190" s="12"/>
      <c r="U190" s="12"/>
      <c r="AI190" s="12"/>
      <c r="AJ190" s="12"/>
      <c r="AK190" s="12"/>
      <c r="AL190" s="12"/>
      <c r="AN190" s="12"/>
      <c r="AO190" s="12"/>
      <c r="AP190" s="1"/>
    </row>
    <row r="191" spans="1:42" ht="12" customHeight="1" x14ac:dyDescent="0.25">
      <c r="A191" s="5" t="s">
        <v>315</v>
      </c>
      <c r="B191" s="5" t="s">
        <v>319</v>
      </c>
      <c r="C191" s="5" t="s">
        <v>264</v>
      </c>
      <c r="D191" s="1" t="s">
        <v>262</v>
      </c>
      <c r="E191" s="8">
        <v>45748</v>
      </c>
      <c r="F191" s="8">
        <v>45931</v>
      </c>
      <c r="G191" s="15">
        <v>76000</v>
      </c>
      <c r="H191" s="4">
        <v>0</v>
      </c>
      <c r="I191" s="15">
        <f t="shared" si="45"/>
        <v>76000</v>
      </c>
      <c r="J191" s="15">
        <v>2181.1999999999998</v>
      </c>
      <c r="K191" s="15">
        <v>6497.56</v>
      </c>
      <c r="L191" s="15">
        <v>2310.4</v>
      </c>
      <c r="M191" s="15">
        <v>25</v>
      </c>
      <c r="N191" s="15">
        <f t="shared" si="46"/>
        <v>11014.16</v>
      </c>
      <c r="O191" s="15">
        <f t="shared" si="47"/>
        <v>64985.84</v>
      </c>
      <c r="P191" s="5"/>
      <c r="Q191" s="5"/>
      <c r="R191" s="12"/>
      <c r="S191" s="12"/>
      <c r="T191" s="12"/>
      <c r="U191" s="12"/>
      <c r="V191"/>
      <c r="W191"/>
      <c r="X191"/>
      <c r="Y191"/>
      <c r="Z191"/>
      <c r="AA191"/>
      <c r="AB191"/>
      <c r="AC191"/>
      <c r="AD191"/>
      <c r="AE191"/>
      <c r="AF191"/>
      <c r="AG191"/>
      <c r="AH191"/>
      <c r="AI191" s="12"/>
      <c r="AJ191" s="12"/>
      <c r="AK191"/>
      <c r="AL191" s="12"/>
      <c r="AM191" s="12"/>
      <c r="AN191" s="12"/>
      <c r="AO191" s="12"/>
      <c r="AP191"/>
    </row>
    <row r="192" spans="1:42" s="23" customFormat="1" ht="15" x14ac:dyDescent="0.25">
      <c r="A192" s="5" t="s">
        <v>350</v>
      </c>
      <c r="B192" s="5" t="s">
        <v>16</v>
      </c>
      <c r="C192" s="5" t="s">
        <v>264</v>
      </c>
      <c r="D192" s="5" t="s">
        <v>262</v>
      </c>
      <c r="E192" s="8">
        <v>45839</v>
      </c>
      <c r="F192" s="8">
        <v>46023</v>
      </c>
      <c r="G192" s="15">
        <v>55000</v>
      </c>
      <c r="H192" s="4">
        <v>0</v>
      </c>
      <c r="I192" s="15">
        <f t="shared" si="45"/>
        <v>55000</v>
      </c>
      <c r="J192" s="15">
        <v>1578.5</v>
      </c>
      <c r="K192" s="15">
        <v>2559.6799999999998</v>
      </c>
      <c r="L192" s="15">
        <v>1672</v>
      </c>
      <c r="M192" s="15">
        <v>25</v>
      </c>
      <c r="N192" s="15">
        <f t="shared" si="46"/>
        <v>5835.18</v>
      </c>
      <c r="O192" s="15">
        <f t="shared" si="47"/>
        <v>49164.82</v>
      </c>
      <c r="P192" s="5"/>
      <c r="Q192" s="5"/>
      <c r="R192" s="12"/>
      <c r="S192" s="12"/>
      <c r="T192" s="12"/>
      <c r="U192" s="12"/>
      <c r="V192"/>
      <c r="W192"/>
      <c r="X192"/>
      <c r="Y192"/>
      <c r="Z192"/>
      <c r="AA192"/>
      <c r="AB192"/>
      <c r="AC192"/>
      <c r="AD192"/>
      <c r="AE192"/>
      <c r="AF192"/>
      <c r="AG192"/>
      <c r="AH192"/>
      <c r="AI192" s="12"/>
      <c r="AJ192" s="12"/>
      <c r="AK192" s="12"/>
      <c r="AL192" s="12"/>
      <c r="AM192" s="12"/>
      <c r="AN192" s="12"/>
      <c r="AO192" s="12"/>
      <c r="AP192"/>
    </row>
    <row r="193" spans="1:42" ht="12" customHeight="1" thickBot="1" x14ac:dyDescent="0.3">
      <c r="A193" s="11"/>
      <c r="D193" s="24">
        <v>10</v>
      </c>
      <c r="E193" s="19"/>
      <c r="F193" s="19"/>
      <c r="G193" s="19">
        <f>SUM(G183:G192)</f>
        <v>791000</v>
      </c>
      <c r="H193" s="19">
        <f t="shared" ref="H193:O193" si="48">SUM(H183:H192)</f>
        <v>0</v>
      </c>
      <c r="I193" s="19">
        <f t="shared" si="48"/>
        <v>791000</v>
      </c>
      <c r="J193" s="19">
        <f t="shared" si="48"/>
        <v>22701.7</v>
      </c>
      <c r="K193" s="19">
        <f t="shared" si="48"/>
        <v>73231.829999999987</v>
      </c>
      <c r="L193" s="19">
        <f t="shared" si="48"/>
        <v>24046.400000000001</v>
      </c>
      <c r="M193" s="19">
        <f t="shared" si="48"/>
        <v>250</v>
      </c>
      <c r="N193" s="19">
        <f t="shared" si="48"/>
        <v>120229.93000000002</v>
      </c>
      <c r="O193" s="19">
        <f t="shared" si="48"/>
        <v>670770.06999999983</v>
      </c>
      <c r="P193" s="5"/>
      <c r="Q193" s="5"/>
      <c r="R193" s="12"/>
      <c r="S193" s="12"/>
      <c r="T193" s="12"/>
      <c r="U193" s="12"/>
      <c r="V193"/>
      <c r="W193"/>
      <c r="X193"/>
      <c r="Y193"/>
      <c r="Z193"/>
      <c r="AA193"/>
      <c r="AB193"/>
      <c r="AC193"/>
      <c r="AD193"/>
      <c r="AE193"/>
      <c r="AF193"/>
      <c r="AG193"/>
      <c r="AH193"/>
      <c r="AI193" s="12"/>
      <c r="AJ193" s="12"/>
      <c r="AK193" s="12"/>
      <c r="AL193" s="12"/>
      <c r="AM193"/>
      <c r="AN193" s="12"/>
      <c r="AO193" s="12"/>
    </row>
    <row r="194" spans="1:42" ht="12" customHeight="1" x14ac:dyDescent="0.25">
      <c r="E194" s="8"/>
      <c r="F194" s="8"/>
      <c r="G194" s="20"/>
      <c r="H194" s="20"/>
      <c r="I194" s="20"/>
      <c r="J194" s="20"/>
      <c r="K194" s="20"/>
      <c r="L194" s="20"/>
      <c r="M194" s="20"/>
      <c r="N194" s="20"/>
      <c r="O194" s="20"/>
      <c r="P194" s="5"/>
      <c r="Q194" s="5"/>
      <c r="R194" s="12"/>
      <c r="S194" s="12"/>
      <c r="T194" s="12"/>
      <c r="U194" s="12"/>
      <c r="V194"/>
      <c r="W194"/>
      <c r="X194"/>
      <c r="Y194"/>
      <c r="Z194"/>
      <c r="AA194"/>
      <c r="AB194"/>
      <c r="AC194"/>
      <c r="AD194"/>
      <c r="AE194"/>
      <c r="AF194"/>
      <c r="AG194"/>
      <c r="AH194"/>
      <c r="AI194" s="12"/>
      <c r="AJ194" s="12"/>
      <c r="AK194" s="12"/>
      <c r="AL194" s="12"/>
      <c r="AM194" s="12"/>
      <c r="AN194" s="12"/>
      <c r="AO194" s="12"/>
      <c r="AP194" s="23"/>
    </row>
    <row r="195" spans="1:42" ht="12" customHeight="1" x14ac:dyDescent="0.25">
      <c r="E195" s="8"/>
      <c r="F195" s="8"/>
      <c r="G195" s="20"/>
      <c r="H195" s="20"/>
      <c r="I195" s="20"/>
      <c r="J195" s="20"/>
      <c r="K195" s="20"/>
      <c r="L195" s="20"/>
      <c r="M195" s="20"/>
      <c r="N195" s="20"/>
      <c r="O195" s="20"/>
      <c r="P195" s="5"/>
      <c r="Q195" s="5"/>
      <c r="R195" s="12"/>
      <c r="S195" s="12"/>
      <c r="T195" s="12"/>
      <c r="U195" s="12"/>
      <c r="V195"/>
      <c r="W195"/>
      <c r="X195"/>
      <c r="Y195"/>
      <c r="Z195"/>
      <c r="AA195"/>
      <c r="AB195"/>
      <c r="AC195"/>
      <c r="AD195"/>
      <c r="AE195"/>
      <c r="AF195"/>
      <c r="AG195"/>
      <c r="AH195"/>
      <c r="AI195" s="12"/>
      <c r="AJ195" s="12"/>
      <c r="AK195" s="12"/>
      <c r="AL195" s="12"/>
      <c r="AM195" s="12"/>
      <c r="AN195" s="12"/>
      <c r="AO195" s="12"/>
    </row>
    <row r="196" spans="1:42" ht="12" customHeight="1" x14ac:dyDescent="0.25">
      <c r="A196" s="11" t="s">
        <v>190</v>
      </c>
      <c r="E196" s="8"/>
      <c r="F196" s="8"/>
      <c r="G196" s="15"/>
      <c r="H196" s="15"/>
      <c r="I196" s="15"/>
      <c r="J196" s="15"/>
      <c r="K196" s="15"/>
      <c r="L196" s="15"/>
      <c r="M196" s="15"/>
      <c r="N196" s="15"/>
      <c r="O196" s="15"/>
      <c r="P196" s="5"/>
      <c r="Q196" s="5"/>
      <c r="R196" s="12"/>
      <c r="S196" s="12"/>
      <c r="T196" s="12"/>
      <c r="U196" s="12"/>
      <c r="V196"/>
      <c r="W196"/>
      <c r="X196"/>
      <c r="Y196"/>
      <c r="Z196"/>
      <c r="AA196"/>
      <c r="AB196"/>
      <c r="AC196"/>
      <c r="AD196"/>
      <c r="AE196"/>
      <c r="AF196"/>
      <c r="AG196"/>
      <c r="AH196"/>
      <c r="AI196" s="12"/>
      <c r="AJ196" s="12"/>
      <c r="AK196"/>
      <c r="AL196" s="12"/>
      <c r="AM196"/>
      <c r="AN196" s="12"/>
      <c r="AO196" s="12"/>
    </row>
    <row r="197" spans="1:42" ht="12" customHeight="1" x14ac:dyDescent="0.25">
      <c r="A197" s="21" t="s">
        <v>322</v>
      </c>
      <c r="B197" s="21" t="s">
        <v>333</v>
      </c>
      <c r="C197" s="21" t="s">
        <v>323</v>
      </c>
      <c r="D197" s="21" t="s">
        <v>324</v>
      </c>
      <c r="E197" s="21" t="s">
        <v>325</v>
      </c>
      <c r="F197" s="21" t="s">
        <v>326</v>
      </c>
      <c r="G197" s="22" t="s">
        <v>327</v>
      </c>
      <c r="H197" s="22" t="s">
        <v>328</v>
      </c>
      <c r="I197" s="22" t="s">
        <v>329</v>
      </c>
      <c r="J197" s="22" t="s">
        <v>0</v>
      </c>
      <c r="K197" s="22" t="s">
        <v>1</v>
      </c>
      <c r="L197" s="22" t="s">
        <v>2</v>
      </c>
      <c r="M197" s="22" t="s">
        <v>330</v>
      </c>
      <c r="N197" s="22" t="s">
        <v>331</v>
      </c>
      <c r="O197" s="22" t="s">
        <v>332</v>
      </c>
      <c r="P197" s="5"/>
      <c r="Q197" s="5"/>
      <c r="R197" s="12"/>
      <c r="S197" s="12"/>
      <c r="T197" s="12"/>
      <c r="U197" s="12"/>
      <c r="V197"/>
      <c r="W197"/>
      <c r="X197"/>
      <c r="Y197"/>
      <c r="Z197"/>
      <c r="AA197"/>
      <c r="AB197"/>
      <c r="AC197"/>
      <c r="AD197"/>
      <c r="AE197"/>
      <c r="AF197"/>
      <c r="AG197"/>
      <c r="AH197"/>
      <c r="AI197" s="12"/>
      <c r="AJ197" s="12"/>
      <c r="AK197" s="12"/>
      <c r="AL197" s="12"/>
      <c r="AM197"/>
      <c r="AN197" s="12"/>
      <c r="AO197" s="12"/>
    </row>
    <row r="198" spans="1:42" ht="12" customHeight="1" x14ac:dyDescent="0.25">
      <c r="A198" s="5" t="s">
        <v>191</v>
      </c>
      <c r="B198" s="5" t="s">
        <v>180</v>
      </c>
      <c r="C198" s="5" t="s">
        <v>264</v>
      </c>
      <c r="D198" s="5" t="s">
        <v>262</v>
      </c>
      <c r="E198" s="8">
        <v>45870</v>
      </c>
      <c r="F198" s="8">
        <v>46054</v>
      </c>
      <c r="G198" s="15">
        <v>115000</v>
      </c>
      <c r="H198" s="15">
        <v>0</v>
      </c>
      <c r="I198" s="15">
        <f t="shared" ref="I198:I199" si="49">+G198+H198</f>
        <v>115000</v>
      </c>
      <c r="J198" s="15">
        <v>3300.5</v>
      </c>
      <c r="K198" s="15">
        <v>15204.88</v>
      </c>
      <c r="L198" s="15">
        <v>3496</v>
      </c>
      <c r="M198" s="15">
        <v>3025.96</v>
      </c>
      <c r="N198" s="15">
        <f t="shared" ref="N198:N199" si="50">+J198+K198+L198+M198</f>
        <v>25027.339999999997</v>
      </c>
      <c r="O198" s="15">
        <f t="shared" ref="O198:O199" si="51">+I198-N198</f>
        <v>89972.66</v>
      </c>
      <c r="P198" s="5"/>
      <c r="Q198" s="5"/>
      <c r="R198" s="12"/>
      <c r="S198" s="12"/>
      <c r="T198" s="12"/>
      <c r="U198" s="12"/>
      <c r="V198"/>
      <c r="W198"/>
      <c r="X198"/>
      <c r="Y198"/>
      <c r="Z198"/>
      <c r="AA198"/>
      <c r="AB198"/>
      <c r="AC198"/>
      <c r="AD198"/>
      <c r="AE198"/>
      <c r="AF198"/>
      <c r="AG198"/>
      <c r="AH198"/>
      <c r="AI198" s="12"/>
      <c r="AJ198" s="12"/>
      <c r="AK198" s="12"/>
      <c r="AL198" s="12"/>
      <c r="AM198"/>
      <c r="AN198" s="12"/>
      <c r="AO198" s="12"/>
    </row>
    <row r="199" spans="1:42" ht="12" customHeight="1" x14ac:dyDescent="0.25">
      <c r="A199" s="5" t="s">
        <v>192</v>
      </c>
      <c r="B199" s="5" t="s">
        <v>13</v>
      </c>
      <c r="C199" s="5" t="s">
        <v>264</v>
      </c>
      <c r="D199" s="5" t="s">
        <v>263</v>
      </c>
      <c r="E199" s="8">
        <v>45870</v>
      </c>
      <c r="F199" s="8">
        <v>46054</v>
      </c>
      <c r="G199" s="15">
        <v>75000</v>
      </c>
      <c r="H199" s="15">
        <v>0</v>
      </c>
      <c r="I199" s="15">
        <f t="shared" si="49"/>
        <v>75000</v>
      </c>
      <c r="J199" s="15">
        <v>2152.5</v>
      </c>
      <c r="K199" s="15">
        <v>6309.38</v>
      </c>
      <c r="L199" s="15">
        <v>2280</v>
      </c>
      <c r="M199" s="15">
        <v>665.49</v>
      </c>
      <c r="N199" s="15">
        <f t="shared" si="50"/>
        <v>11407.37</v>
      </c>
      <c r="O199" s="15">
        <f t="shared" si="51"/>
        <v>63592.63</v>
      </c>
      <c r="P199" s="5"/>
      <c r="Q199" s="5"/>
      <c r="R199" s="12"/>
      <c r="S199" s="12"/>
      <c r="T199" s="12"/>
      <c r="U199" s="12"/>
      <c r="V199"/>
      <c r="W199"/>
      <c r="X199"/>
      <c r="Y199"/>
      <c r="Z199"/>
      <c r="AA199"/>
      <c r="AB199"/>
      <c r="AC199"/>
      <c r="AD199"/>
      <c r="AE199"/>
      <c r="AF199"/>
      <c r="AG199"/>
      <c r="AH199"/>
      <c r="AI199" s="12"/>
      <c r="AJ199" s="12"/>
      <c r="AK199" s="12"/>
      <c r="AL199" s="12"/>
      <c r="AM199" s="12"/>
      <c r="AN199" s="12"/>
      <c r="AO199" s="12"/>
    </row>
    <row r="200" spans="1:42" ht="12" customHeight="1" thickBot="1" x14ac:dyDescent="0.3">
      <c r="D200" s="24">
        <v>2</v>
      </c>
      <c r="E200" s="19"/>
      <c r="F200" s="19"/>
      <c r="G200" s="19">
        <f>SUM(G198:G199)</f>
        <v>190000</v>
      </c>
      <c r="H200" s="19">
        <f t="shared" ref="H200:O200" si="52">SUM(H198:H199)</f>
        <v>0</v>
      </c>
      <c r="I200" s="19">
        <f t="shared" si="52"/>
        <v>190000</v>
      </c>
      <c r="J200" s="19">
        <f t="shared" si="52"/>
        <v>5453</v>
      </c>
      <c r="K200" s="19">
        <f t="shared" si="52"/>
        <v>21514.26</v>
      </c>
      <c r="L200" s="19">
        <f t="shared" si="52"/>
        <v>5776</v>
      </c>
      <c r="M200" s="19">
        <f t="shared" si="52"/>
        <v>3691.45</v>
      </c>
      <c r="N200" s="19">
        <f t="shared" si="52"/>
        <v>36434.71</v>
      </c>
      <c r="O200" s="19">
        <f t="shared" si="52"/>
        <v>153565.29</v>
      </c>
      <c r="P200" s="5"/>
      <c r="Q200" s="5"/>
      <c r="R200" s="12"/>
      <c r="S200" s="12"/>
      <c r="T200" s="12"/>
      <c r="U200" s="12"/>
      <c r="V200"/>
      <c r="W200"/>
      <c r="X200"/>
      <c r="Y200"/>
      <c r="Z200"/>
      <c r="AA200"/>
      <c r="AB200"/>
      <c r="AC200"/>
      <c r="AD200"/>
      <c r="AE200"/>
      <c r="AF200"/>
      <c r="AG200"/>
      <c r="AH200"/>
      <c r="AI200" s="12"/>
      <c r="AJ200" s="12"/>
      <c r="AK200" s="12"/>
      <c r="AL200" s="12"/>
      <c r="AM200"/>
      <c r="AN200" s="12"/>
      <c r="AO200" s="12"/>
    </row>
    <row r="201" spans="1:42" ht="12" customHeight="1" x14ac:dyDescent="0.25">
      <c r="E201" s="8"/>
      <c r="F201" s="8"/>
      <c r="G201" s="15"/>
      <c r="H201" s="15"/>
      <c r="I201" s="15"/>
      <c r="J201" s="15"/>
      <c r="K201" s="15"/>
      <c r="L201" s="15"/>
      <c r="M201" s="15"/>
      <c r="N201" s="15"/>
      <c r="O201" s="15"/>
      <c r="P201" s="5"/>
      <c r="Q201" s="5"/>
      <c r="R201" s="12"/>
      <c r="S201" s="12"/>
      <c r="T201" s="12"/>
      <c r="U201" s="12"/>
      <c r="V201"/>
      <c r="W201"/>
      <c r="X201"/>
      <c r="Y201"/>
      <c r="Z201"/>
      <c r="AA201"/>
      <c r="AB201"/>
      <c r="AC201"/>
      <c r="AD201"/>
      <c r="AE201"/>
      <c r="AF201"/>
      <c r="AG201"/>
      <c r="AH201"/>
      <c r="AI201" s="12"/>
      <c r="AJ201" s="12"/>
      <c r="AK201" s="12"/>
      <c r="AL201" s="12"/>
      <c r="AM201" s="12"/>
      <c r="AN201" s="12"/>
      <c r="AO201" s="12"/>
    </row>
    <row r="202" spans="1:42" ht="12" customHeight="1" x14ac:dyDescent="0.25">
      <c r="E202" s="8"/>
      <c r="F202" s="8"/>
      <c r="G202" s="15"/>
      <c r="H202" s="15"/>
      <c r="I202" s="15"/>
      <c r="J202" s="15"/>
      <c r="K202" s="15"/>
      <c r="L202" s="15"/>
      <c r="M202" s="15"/>
      <c r="N202" s="15"/>
      <c r="O202" s="15"/>
      <c r="P202" s="5"/>
      <c r="Q202" s="5"/>
      <c r="R202" s="12"/>
      <c r="S202" s="12"/>
      <c r="T202" s="12"/>
      <c r="U202" s="12"/>
      <c r="V202"/>
      <c r="W202"/>
      <c r="X202"/>
      <c r="Y202"/>
      <c r="Z202"/>
      <c r="AA202"/>
      <c r="AB202"/>
      <c r="AC202"/>
      <c r="AD202"/>
      <c r="AE202"/>
      <c r="AF202"/>
      <c r="AG202"/>
      <c r="AH202"/>
      <c r="AI202" s="12"/>
      <c r="AJ202" s="12"/>
      <c r="AK202" s="12"/>
      <c r="AL202" s="12"/>
      <c r="AM202"/>
      <c r="AN202" s="12"/>
      <c r="AO202" s="12"/>
    </row>
    <row r="203" spans="1:42" ht="12" customHeight="1" x14ac:dyDescent="0.25">
      <c r="A203" s="11" t="s">
        <v>195</v>
      </c>
      <c r="E203" s="8"/>
      <c r="F203" s="8"/>
      <c r="G203" s="15"/>
      <c r="H203" s="15"/>
      <c r="I203" s="15"/>
      <c r="J203" s="15"/>
      <c r="K203" s="15"/>
      <c r="L203" s="15"/>
      <c r="M203" s="15"/>
      <c r="N203" s="15"/>
      <c r="O203" s="15"/>
      <c r="P203" s="5"/>
      <c r="Q203" s="5"/>
      <c r="R203" s="12"/>
      <c r="S203" s="12"/>
      <c r="T203" s="12"/>
      <c r="U203" s="12"/>
      <c r="V203"/>
      <c r="W203"/>
      <c r="X203"/>
      <c r="Y203"/>
      <c r="Z203"/>
      <c r="AA203"/>
      <c r="AB203"/>
      <c r="AC203"/>
      <c r="AD203"/>
      <c r="AE203"/>
      <c r="AF203"/>
      <c r="AG203"/>
      <c r="AH203"/>
      <c r="AI203" s="12"/>
      <c r="AJ203" s="12"/>
      <c r="AK203" s="12"/>
      <c r="AL203" s="12"/>
      <c r="AM203"/>
      <c r="AN203" s="12"/>
      <c r="AO203" s="12"/>
    </row>
    <row r="204" spans="1:42" ht="12" customHeight="1" x14ac:dyDescent="0.25">
      <c r="A204" s="21" t="s">
        <v>322</v>
      </c>
      <c r="B204" s="21" t="s">
        <v>333</v>
      </c>
      <c r="C204" s="21" t="s">
        <v>323</v>
      </c>
      <c r="D204" s="21" t="s">
        <v>324</v>
      </c>
      <c r="E204" s="21" t="s">
        <v>325</v>
      </c>
      <c r="F204" s="21" t="s">
        <v>326</v>
      </c>
      <c r="G204" s="22" t="s">
        <v>327</v>
      </c>
      <c r="H204" s="22" t="s">
        <v>328</v>
      </c>
      <c r="I204" s="22" t="s">
        <v>329</v>
      </c>
      <c r="J204" s="22" t="s">
        <v>0</v>
      </c>
      <c r="K204" s="22" t="s">
        <v>1</v>
      </c>
      <c r="L204" s="22" t="s">
        <v>2</v>
      </c>
      <c r="M204" s="22" t="s">
        <v>330</v>
      </c>
      <c r="N204" s="22" t="s">
        <v>331</v>
      </c>
      <c r="O204" s="22" t="s">
        <v>332</v>
      </c>
      <c r="P204" s="5"/>
      <c r="Q204" s="5"/>
      <c r="R204" s="12"/>
      <c r="S204" s="12"/>
      <c r="T204" s="12"/>
      <c r="U204" s="12"/>
      <c r="V204"/>
      <c r="W204"/>
      <c r="X204"/>
      <c r="Y204"/>
      <c r="Z204"/>
      <c r="AA204"/>
      <c r="AB204"/>
      <c r="AC204"/>
      <c r="AD204"/>
      <c r="AE204"/>
      <c r="AF204"/>
      <c r="AG204"/>
      <c r="AH204"/>
      <c r="AI204" s="12"/>
      <c r="AJ204" s="12"/>
      <c r="AK204" s="12"/>
      <c r="AL204" s="12"/>
      <c r="AM204"/>
      <c r="AN204" s="12"/>
      <c r="AO204" s="12"/>
    </row>
    <row r="205" spans="1:42" ht="12" customHeight="1" x14ac:dyDescent="0.25">
      <c r="A205" s="5" t="s">
        <v>334</v>
      </c>
      <c r="B205" s="5" t="s">
        <v>335</v>
      </c>
      <c r="C205" s="5" t="s">
        <v>264</v>
      </c>
      <c r="D205" s="5" t="s">
        <v>262</v>
      </c>
      <c r="E205" s="8">
        <v>45870</v>
      </c>
      <c r="F205" s="8">
        <v>46054</v>
      </c>
      <c r="G205" s="15">
        <v>115000</v>
      </c>
      <c r="H205" s="15">
        <v>0</v>
      </c>
      <c r="I205" s="15">
        <f t="shared" ref="I205" si="53">+G205+H205</f>
        <v>115000</v>
      </c>
      <c r="J205" s="15">
        <v>3300.5</v>
      </c>
      <c r="K205" s="15">
        <v>15633.74</v>
      </c>
      <c r="L205" s="15">
        <v>3496</v>
      </c>
      <c r="M205" s="15">
        <v>25</v>
      </c>
      <c r="N205" s="15">
        <f t="shared" ref="N205" si="54">+J205+K205+L205+M205</f>
        <v>22455.239999999998</v>
      </c>
      <c r="O205" s="15">
        <f t="shared" ref="O205" si="55">+I205-N205</f>
        <v>92544.760000000009</v>
      </c>
      <c r="P205" s="5"/>
      <c r="Q205" s="5"/>
      <c r="R205" s="12"/>
      <c r="S205" s="12"/>
      <c r="T205" s="12"/>
      <c r="U205" s="12"/>
      <c r="V205"/>
      <c r="W205"/>
      <c r="X205"/>
      <c r="Y205"/>
      <c r="Z205"/>
      <c r="AA205"/>
      <c r="AB205"/>
      <c r="AC205"/>
      <c r="AD205"/>
      <c r="AE205"/>
      <c r="AF205"/>
      <c r="AG205"/>
      <c r="AH205"/>
      <c r="AI205" s="12"/>
      <c r="AJ205" s="12"/>
      <c r="AK205"/>
      <c r="AL205" s="12"/>
      <c r="AM205"/>
      <c r="AN205" s="12"/>
      <c r="AO205" s="12"/>
    </row>
    <row r="206" spans="1:42" ht="12" customHeight="1" thickBot="1" x14ac:dyDescent="0.3">
      <c r="D206" s="24">
        <v>1</v>
      </c>
      <c r="E206" s="19"/>
      <c r="F206" s="19"/>
      <c r="G206" s="19">
        <f>SUM(G205)</f>
        <v>115000</v>
      </c>
      <c r="H206" s="19">
        <f t="shared" ref="H206:O206" si="56">SUM(H205)</f>
        <v>0</v>
      </c>
      <c r="I206" s="19">
        <f t="shared" si="56"/>
        <v>115000</v>
      </c>
      <c r="J206" s="19">
        <f t="shared" si="56"/>
        <v>3300.5</v>
      </c>
      <c r="K206" s="19">
        <f t="shared" si="56"/>
        <v>15633.74</v>
      </c>
      <c r="L206" s="19">
        <f t="shared" si="56"/>
        <v>3496</v>
      </c>
      <c r="M206" s="19">
        <f t="shared" si="56"/>
        <v>25</v>
      </c>
      <c r="N206" s="19">
        <f t="shared" si="56"/>
        <v>22455.239999999998</v>
      </c>
      <c r="O206" s="19">
        <f t="shared" si="56"/>
        <v>92544.760000000009</v>
      </c>
      <c r="P206" s="5"/>
      <c r="Q206" s="5"/>
      <c r="R206" s="12"/>
      <c r="S206" s="12"/>
      <c r="T206" s="12"/>
      <c r="U206" s="12"/>
      <c r="V206"/>
      <c r="W206"/>
      <c r="X206"/>
      <c r="Y206"/>
      <c r="Z206"/>
      <c r="AA206"/>
      <c r="AB206"/>
      <c r="AC206"/>
      <c r="AD206"/>
      <c r="AE206"/>
      <c r="AF206"/>
      <c r="AG206"/>
      <c r="AH206"/>
      <c r="AI206" s="12"/>
      <c r="AJ206" s="12"/>
      <c r="AK206" s="12"/>
      <c r="AL206" s="12"/>
      <c r="AM206"/>
      <c r="AN206" s="12"/>
      <c r="AO206" s="12"/>
    </row>
    <row r="207" spans="1:42" ht="12" customHeight="1" x14ac:dyDescent="0.25">
      <c r="A207"/>
      <c r="B207"/>
      <c r="D207"/>
      <c r="E207"/>
      <c r="F207" s="12"/>
      <c r="G207"/>
      <c r="H207" s="12"/>
      <c r="I207" s="12"/>
      <c r="J207" s="12"/>
      <c r="K207" s="12"/>
      <c r="L207"/>
      <c r="M207" s="12"/>
      <c r="N207" s="12"/>
      <c r="P207" s="5"/>
      <c r="Q207" s="5"/>
      <c r="R207" s="12"/>
      <c r="S207" s="12"/>
      <c r="T207" s="12"/>
      <c r="U207" s="12"/>
      <c r="V207"/>
      <c r="W207"/>
      <c r="X207"/>
      <c r="Y207"/>
      <c r="Z207"/>
      <c r="AA207"/>
      <c r="AB207"/>
      <c r="AC207"/>
      <c r="AD207"/>
      <c r="AE207"/>
      <c r="AF207"/>
      <c r="AG207"/>
      <c r="AH207"/>
      <c r="AI207" s="12"/>
      <c r="AJ207" s="12"/>
      <c r="AK207" s="12"/>
      <c r="AL207" s="12"/>
      <c r="AM207"/>
      <c r="AN207" s="12"/>
      <c r="AO207" s="12"/>
    </row>
    <row r="208" spans="1:42" ht="12" customHeight="1" x14ac:dyDescent="0.25">
      <c r="H208" s="5"/>
      <c r="J208" s="5"/>
      <c r="K208" s="5"/>
      <c r="L208" s="5"/>
      <c r="M208" s="5"/>
      <c r="P208" s="5"/>
      <c r="Q208" s="5"/>
      <c r="R208" s="12"/>
      <c r="S208" s="12"/>
      <c r="T208" s="12"/>
      <c r="U208" s="12"/>
      <c r="V208"/>
      <c r="W208"/>
      <c r="X208"/>
      <c r="Y208"/>
      <c r="Z208"/>
      <c r="AA208"/>
      <c r="AB208"/>
      <c r="AC208"/>
      <c r="AD208"/>
      <c r="AE208"/>
      <c r="AF208"/>
      <c r="AG208"/>
      <c r="AH208"/>
      <c r="AI208" s="12"/>
      <c r="AJ208" s="12"/>
      <c r="AK208" s="12"/>
      <c r="AL208" s="12"/>
      <c r="AM208"/>
      <c r="AN208" s="12"/>
      <c r="AO208" s="12"/>
    </row>
    <row r="209" spans="1:41" ht="12" customHeight="1" x14ac:dyDescent="0.25">
      <c r="H209" s="5"/>
      <c r="J209" s="5"/>
      <c r="K209" s="5"/>
      <c r="L209" s="5"/>
      <c r="M209" s="5"/>
      <c r="P209" s="5"/>
      <c r="Q209" s="5"/>
      <c r="R209" s="12"/>
      <c r="S209" s="12"/>
      <c r="T209" s="12"/>
      <c r="U209" s="12"/>
      <c r="V209"/>
      <c r="W209"/>
      <c r="X209"/>
      <c r="Y209"/>
      <c r="Z209"/>
      <c r="AA209"/>
      <c r="AB209"/>
      <c r="AC209"/>
      <c r="AD209"/>
      <c r="AE209"/>
      <c r="AF209"/>
      <c r="AG209"/>
      <c r="AH209"/>
      <c r="AI209" s="12"/>
      <c r="AJ209" s="12"/>
      <c r="AK209" s="12"/>
      <c r="AL209" s="12"/>
      <c r="AM209"/>
      <c r="AN209" s="12"/>
      <c r="AO209" s="12"/>
    </row>
    <row r="210" spans="1:41" ht="12" customHeight="1" x14ac:dyDescent="0.25">
      <c r="A210" s="11" t="s">
        <v>193</v>
      </c>
      <c r="E210" s="8"/>
      <c r="F210" s="8"/>
      <c r="G210" s="15"/>
      <c r="H210" s="15"/>
      <c r="I210" s="15"/>
      <c r="J210" s="15"/>
      <c r="K210" s="15"/>
      <c r="L210" s="15"/>
      <c r="M210" s="15"/>
      <c r="N210" s="15"/>
      <c r="O210" s="15"/>
      <c r="P210" s="5"/>
      <c r="Q210" s="5"/>
      <c r="R210" s="12"/>
      <c r="S210" s="12"/>
      <c r="T210" s="12"/>
      <c r="U210" s="12"/>
      <c r="V210"/>
      <c r="W210"/>
      <c r="X210"/>
      <c r="Y210"/>
      <c r="Z210"/>
      <c r="AA210"/>
      <c r="AB210"/>
      <c r="AC210"/>
      <c r="AD210"/>
      <c r="AE210"/>
      <c r="AF210"/>
      <c r="AG210"/>
      <c r="AH210"/>
      <c r="AI210" s="12"/>
      <c r="AJ210" s="12"/>
      <c r="AK210" s="12"/>
      <c r="AL210" s="12"/>
      <c r="AM210"/>
      <c r="AN210" s="12"/>
      <c r="AO210" s="12"/>
    </row>
    <row r="211" spans="1:41" ht="12" customHeight="1" x14ac:dyDescent="0.25">
      <c r="A211" s="21" t="s">
        <v>322</v>
      </c>
      <c r="B211" s="21" t="s">
        <v>333</v>
      </c>
      <c r="C211" s="21" t="s">
        <v>323</v>
      </c>
      <c r="D211" s="21" t="s">
        <v>324</v>
      </c>
      <c r="E211" s="21" t="s">
        <v>325</v>
      </c>
      <c r="F211" s="21" t="s">
        <v>326</v>
      </c>
      <c r="G211" s="22" t="s">
        <v>327</v>
      </c>
      <c r="H211" s="22" t="s">
        <v>328</v>
      </c>
      <c r="I211" s="22" t="s">
        <v>329</v>
      </c>
      <c r="J211" s="22" t="s">
        <v>0</v>
      </c>
      <c r="K211" s="22" t="s">
        <v>1</v>
      </c>
      <c r="L211" s="22" t="s">
        <v>2</v>
      </c>
      <c r="M211" s="22" t="s">
        <v>330</v>
      </c>
      <c r="N211" s="22" t="s">
        <v>331</v>
      </c>
      <c r="O211" s="22" t="s">
        <v>332</v>
      </c>
      <c r="P211" s="5"/>
      <c r="Q211" s="5"/>
      <c r="R211" s="12"/>
      <c r="S211" s="12"/>
      <c r="T211" s="12"/>
      <c r="U211" s="12"/>
      <c r="V211"/>
      <c r="W211"/>
      <c r="X211"/>
      <c r="Y211"/>
      <c r="Z211"/>
      <c r="AA211"/>
      <c r="AB211"/>
      <c r="AC211"/>
      <c r="AD211"/>
      <c r="AE211"/>
      <c r="AF211"/>
      <c r="AG211"/>
      <c r="AH211"/>
      <c r="AI211" s="12"/>
      <c r="AJ211" s="12"/>
      <c r="AK211" s="12"/>
      <c r="AL211" s="12"/>
      <c r="AM211"/>
      <c r="AN211" s="12"/>
      <c r="AO211" s="12"/>
    </row>
    <row r="212" spans="1:41" ht="12" customHeight="1" x14ac:dyDescent="0.25">
      <c r="A212" s="5" t="s">
        <v>392</v>
      </c>
      <c r="B212" s="5" t="s">
        <v>180</v>
      </c>
      <c r="C212" s="5" t="s">
        <v>264</v>
      </c>
      <c r="D212" s="5" t="s">
        <v>263</v>
      </c>
      <c r="E212" s="8">
        <v>45748</v>
      </c>
      <c r="F212" s="8">
        <v>45931</v>
      </c>
      <c r="G212" s="15">
        <v>115000</v>
      </c>
      <c r="H212" s="15">
        <v>0</v>
      </c>
      <c r="I212" s="15">
        <f t="shared" ref="I212:I214" si="57">+G212+H212</f>
        <v>115000</v>
      </c>
      <c r="J212" s="15">
        <v>3300.5</v>
      </c>
      <c r="K212" s="15">
        <v>15633.74</v>
      </c>
      <c r="L212" s="15">
        <v>3496</v>
      </c>
      <c r="M212" s="15">
        <v>25</v>
      </c>
      <c r="N212" s="15">
        <f t="shared" ref="N212:N214" si="58">+J212+K212+L212+M212</f>
        <v>22455.239999999998</v>
      </c>
      <c r="O212" s="15">
        <f t="shared" ref="O212:O214" si="59">+I212-N212</f>
        <v>92544.760000000009</v>
      </c>
      <c r="P212" s="5"/>
      <c r="Q212" s="5"/>
      <c r="R212" s="12"/>
      <c r="S212" s="12"/>
      <c r="T212" s="12"/>
      <c r="U212" s="12"/>
      <c r="V212"/>
      <c r="W212"/>
      <c r="X212"/>
      <c r="Y212"/>
      <c r="Z212"/>
      <c r="AA212"/>
      <c r="AB212"/>
      <c r="AC212"/>
      <c r="AD212"/>
      <c r="AE212"/>
      <c r="AF212"/>
      <c r="AG212"/>
      <c r="AH212"/>
      <c r="AI212" s="12"/>
      <c r="AJ212" s="12"/>
      <c r="AK212" s="12"/>
      <c r="AL212" s="12"/>
      <c r="AM212"/>
      <c r="AN212" s="12"/>
      <c r="AO212" s="12"/>
    </row>
    <row r="213" spans="1:41" ht="12" customHeight="1" x14ac:dyDescent="0.25">
      <c r="A213" s="5" t="s">
        <v>194</v>
      </c>
      <c r="B213" s="5" t="s">
        <v>180</v>
      </c>
      <c r="C213" s="5" t="s">
        <v>264</v>
      </c>
      <c r="D213" s="5" t="s">
        <v>263</v>
      </c>
      <c r="E213" s="8">
        <v>45870</v>
      </c>
      <c r="F213" s="8">
        <v>46054</v>
      </c>
      <c r="G213" s="15">
        <v>115000</v>
      </c>
      <c r="H213" s="15">
        <v>0</v>
      </c>
      <c r="I213" s="15">
        <f t="shared" si="57"/>
        <v>115000</v>
      </c>
      <c r="J213" s="15">
        <v>3300.5</v>
      </c>
      <c r="K213" s="15">
        <v>15633.74</v>
      </c>
      <c r="L213" s="15">
        <v>3496</v>
      </c>
      <c r="M213" s="15">
        <v>25</v>
      </c>
      <c r="N213" s="15">
        <f t="shared" si="58"/>
        <v>22455.239999999998</v>
      </c>
      <c r="O213" s="15">
        <f t="shared" si="59"/>
        <v>92544.760000000009</v>
      </c>
      <c r="P213" s="5"/>
      <c r="Q213" s="5"/>
      <c r="R213" s="12"/>
      <c r="S213" s="12"/>
      <c r="T213" s="12"/>
      <c r="U213" s="12"/>
      <c r="V213"/>
      <c r="W213"/>
      <c r="X213"/>
      <c r="Y213"/>
      <c r="Z213"/>
      <c r="AA213"/>
      <c r="AB213"/>
      <c r="AC213"/>
      <c r="AD213"/>
      <c r="AE213"/>
      <c r="AF213"/>
      <c r="AG213"/>
      <c r="AH213"/>
      <c r="AI213" s="12"/>
      <c r="AJ213" s="12"/>
      <c r="AK213" s="12"/>
      <c r="AL213" s="12"/>
      <c r="AM213" s="12"/>
      <c r="AN213" s="12"/>
      <c r="AO213" s="12"/>
    </row>
    <row r="214" spans="1:41" ht="12" customHeight="1" x14ac:dyDescent="0.25">
      <c r="A214" s="10" t="s">
        <v>314</v>
      </c>
      <c r="B214" s="5" t="s">
        <v>318</v>
      </c>
      <c r="C214" s="5" t="s">
        <v>264</v>
      </c>
      <c r="D214" s="1" t="s">
        <v>263</v>
      </c>
      <c r="E214" s="8">
        <v>45748</v>
      </c>
      <c r="F214" s="8">
        <v>45931</v>
      </c>
      <c r="G214" s="15">
        <v>115000</v>
      </c>
      <c r="H214" s="4">
        <v>0</v>
      </c>
      <c r="I214" s="15">
        <f t="shared" si="57"/>
        <v>115000</v>
      </c>
      <c r="J214" s="15">
        <v>3300.5</v>
      </c>
      <c r="K214" s="15">
        <v>15633.74</v>
      </c>
      <c r="L214" s="15">
        <v>3496</v>
      </c>
      <c r="M214" s="15">
        <v>25</v>
      </c>
      <c r="N214" s="15">
        <f t="shared" si="58"/>
        <v>22455.239999999998</v>
      </c>
      <c r="O214" s="15">
        <f t="shared" si="59"/>
        <v>92544.760000000009</v>
      </c>
      <c r="P214" s="5"/>
      <c r="Q214" s="5"/>
      <c r="R214" s="12"/>
      <c r="S214" s="12"/>
      <c r="T214" s="12"/>
      <c r="U214" s="12"/>
      <c r="V214"/>
      <c r="W214"/>
      <c r="X214"/>
      <c r="Y214"/>
      <c r="Z214"/>
      <c r="AA214"/>
      <c r="AB214"/>
      <c r="AC214"/>
      <c r="AD214"/>
      <c r="AE214"/>
      <c r="AF214"/>
      <c r="AG214"/>
      <c r="AH214"/>
      <c r="AI214" s="12"/>
      <c r="AJ214" s="12"/>
      <c r="AK214" s="12"/>
      <c r="AL214" s="12"/>
      <c r="AM214"/>
      <c r="AN214" s="12"/>
      <c r="AO214" s="12"/>
    </row>
    <row r="215" spans="1:41" ht="12" customHeight="1" thickBot="1" x14ac:dyDescent="0.3">
      <c r="A215" s="11"/>
      <c r="D215" s="24">
        <v>3</v>
      </c>
      <c r="E215" s="19"/>
      <c r="F215" s="19"/>
      <c r="G215" s="19">
        <f>SUM(G212:G214)</f>
        <v>345000</v>
      </c>
      <c r="H215" s="19">
        <f t="shared" ref="H215:O215" si="60">SUM(H212:H214)</f>
        <v>0</v>
      </c>
      <c r="I215" s="19">
        <f t="shared" si="60"/>
        <v>345000</v>
      </c>
      <c r="J215" s="19">
        <f t="shared" si="60"/>
        <v>9901.5</v>
      </c>
      <c r="K215" s="19">
        <f t="shared" si="60"/>
        <v>46901.22</v>
      </c>
      <c r="L215" s="19">
        <f t="shared" si="60"/>
        <v>10488</v>
      </c>
      <c r="M215" s="19">
        <f t="shared" si="60"/>
        <v>75</v>
      </c>
      <c r="N215" s="19">
        <f t="shared" si="60"/>
        <v>67365.72</v>
      </c>
      <c r="O215" s="19">
        <f t="shared" si="60"/>
        <v>277634.28000000003</v>
      </c>
      <c r="P215" s="5"/>
      <c r="Q215" s="5"/>
      <c r="R215" s="12"/>
      <c r="S215" s="12"/>
      <c r="T215" s="12"/>
      <c r="U215" s="12"/>
      <c r="V215"/>
      <c r="W215"/>
      <c r="X215"/>
      <c r="Y215"/>
      <c r="Z215"/>
      <c r="AA215"/>
      <c r="AB215"/>
      <c r="AC215"/>
      <c r="AD215"/>
      <c r="AE215"/>
      <c r="AF215"/>
      <c r="AG215"/>
      <c r="AH215"/>
      <c r="AI215" s="12"/>
      <c r="AJ215" s="12"/>
      <c r="AK215"/>
      <c r="AL215" s="12"/>
      <c r="AM215"/>
      <c r="AN215" s="12"/>
      <c r="AO215" s="12"/>
    </row>
    <row r="216" spans="1:41" ht="12" customHeight="1" x14ac:dyDescent="0.25">
      <c r="H216" s="5"/>
      <c r="J216" s="5"/>
      <c r="K216" s="5"/>
      <c r="L216" s="5"/>
      <c r="M216" s="5"/>
      <c r="P216" s="5"/>
      <c r="Q216" s="5"/>
      <c r="R216" s="12"/>
      <c r="S216" s="12"/>
      <c r="T216" s="12"/>
      <c r="U216" s="12"/>
      <c r="V216"/>
      <c r="W216"/>
      <c r="X216"/>
      <c r="Y216"/>
      <c r="Z216"/>
      <c r="AA216"/>
      <c r="AB216"/>
      <c r="AC216"/>
      <c r="AD216"/>
      <c r="AE216"/>
      <c r="AF216"/>
      <c r="AG216"/>
      <c r="AH216"/>
      <c r="AI216" s="12"/>
      <c r="AJ216" s="12"/>
      <c r="AK216" s="12"/>
      <c r="AL216" s="12"/>
      <c r="AM216"/>
      <c r="AN216" s="12"/>
      <c r="AO216" s="12"/>
    </row>
    <row r="217" spans="1:41" ht="12" customHeight="1" x14ac:dyDescent="0.25">
      <c r="H217" s="5"/>
      <c r="J217" s="5"/>
      <c r="K217" s="5"/>
      <c r="L217" s="5"/>
      <c r="M217" s="5"/>
      <c r="P217" s="5"/>
      <c r="Q217" s="5"/>
      <c r="R217" s="12"/>
      <c r="S217" s="12"/>
      <c r="T217" s="12"/>
      <c r="U217" s="12"/>
      <c r="V217"/>
      <c r="W217"/>
      <c r="X217"/>
      <c r="Y217"/>
      <c r="Z217"/>
      <c r="AA217"/>
      <c r="AB217"/>
      <c r="AC217"/>
      <c r="AD217"/>
      <c r="AE217"/>
      <c r="AF217"/>
      <c r="AG217"/>
      <c r="AH217"/>
      <c r="AI217" s="12"/>
      <c r="AJ217" s="12"/>
      <c r="AK217"/>
      <c r="AL217" s="12"/>
      <c r="AM217"/>
      <c r="AN217" s="12"/>
      <c r="AO217" s="12"/>
    </row>
    <row r="218" spans="1:41" ht="12" customHeight="1" x14ac:dyDescent="0.25">
      <c r="H218" s="5"/>
      <c r="J218" s="5"/>
      <c r="K218" s="5"/>
      <c r="L218" s="5"/>
      <c r="M218" s="5"/>
      <c r="P218" s="5"/>
      <c r="Q218" s="5"/>
      <c r="R218" s="12"/>
      <c r="S218" s="12"/>
      <c r="T218" s="12"/>
      <c r="U218" s="12"/>
      <c r="V218"/>
      <c r="W218"/>
      <c r="X218"/>
      <c r="Y218"/>
      <c r="Z218"/>
      <c r="AA218"/>
      <c r="AB218"/>
      <c r="AC218"/>
      <c r="AD218"/>
      <c r="AE218"/>
      <c r="AF218"/>
      <c r="AG218"/>
      <c r="AH218"/>
      <c r="AI218" s="12"/>
      <c r="AJ218" s="12"/>
      <c r="AK218" s="12"/>
      <c r="AL218" s="12"/>
      <c r="AM218"/>
      <c r="AN218" s="12"/>
      <c r="AO218" s="12"/>
    </row>
    <row r="219" spans="1:41" ht="12" customHeight="1" x14ac:dyDescent="0.25">
      <c r="A219" s="11" t="s">
        <v>11</v>
      </c>
      <c r="E219" s="8"/>
      <c r="F219" s="8"/>
      <c r="G219" s="15"/>
      <c r="H219" s="15"/>
      <c r="I219" s="15"/>
      <c r="J219" s="15"/>
      <c r="K219" s="15"/>
      <c r="L219" s="15"/>
      <c r="M219" s="15"/>
      <c r="N219" s="15"/>
      <c r="O219" s="15"/>
      <c r="P219" s="5"/>
      <c r="Q219" s="5"/>
      <c r="R219" s="12"/>
      <c r="S219" s="12"/>
      <c r="T219" s="12"/>
      <c r="U219" s="12"/>
      <c r="V219"/>
      <c r="W219"/>
      <c r="X219"/>
      <c r="Y219"/>
      <c r="Z219"/>
      <c r="AA219"/>
      <c r="AB219"/>
      <c r="AC219"/>
      <c r="AD219"/>
      <c r="AE219"/>
      <c r="AF219"/>
      <c r="AG219"/>
      <c r="AH219"/>
      <c r="AI219" s="12"/>
      <c r="AJ219"/>
      <c r="AK219"/>
      <c r="AL219"/>
      <c r="AM219"/>
      <c r="AN219" s="12"/>
      <c r="AO219" s="12"/>
    </row>
    <row r="220" spans="1:41" ht="12" customHeight="1" x14ac:dyDescent="0.25">
      <c r="A220" s="21" t="s">
        <v>322</v>
      </c>
      <c r="B220" s="21" t="s">
        <v>333</v>
      </c>
      <c r="C220" s="21" t="s">
        <v>323</v>
      </c>
      <c r="D220" s="21" t="s">
        <v>324</v>
      </c>
      <c r="E220" s="21" t="s">
        <v>325</v>
      </c>
      <c r="F220" s="21" t="s">
        <v>326</v>
      </c>
      <c r="G220" s="22" t="s">
        <v>327</v>
      </c>
      <c r="H220" s="22" t="s">
        <v>328</v>
      </c>
      <c r="I220" s="22" t="s">
        <v>329</v>
      </c>
      <c r="J220" s="22" t="s">
        <v>0</v>
      </c>
      <c r="K220" s="22" t="s">
        <v>1</v>
      </c>
      <c r="L220" s="22" t="s">
        <v>2</v>
      </c>
      <c r="M220" s="22" t="s">
        <v>330</v>
      </c>
      <c r="N220" s="22" t="s">
        <v>331</v>
      </c>
      <c r="O220" s="22" t="s">
        <v>332</v>
      </c>
      <c r="P220" s="5"/>
      <c r="Q220" s="5"/>
      <c r="R220" s="12"/>
      <c r="S220" s="12"/>
      <c r="T220" s="12"/>
      <c r="U220" s="12"/>
      <c r="V220"/>
      <c r="W220"/>
      <c r="X220"/>
      <c r="Y220"/>
      <c r="Z220"/>
      <c r="AA220"/>
      <c r="AB220"/>
      <c r="AC220"/>
      <c r="AD220"/>
      <c r="AE220"/>
      <c r="AF220"/>
      <c r="AG220"/>
      <c r="AH220"/>
      <c r="AI220" s="12"/>
      <c r="AJ220" s="12"/>
      <c r="AK220" s="12"/>
      <c r="AL220" s="12"/>
      <c r="AM220"/>
      <c r="AN220" s="12"/>
      <c r="AO220" s="12"/>
    </row>
    <row r="221" spans="1:41" ht="12" customHeight="1" x14ac:dyDescent="0.25">
      <c r="A221" s="5" t="s">
        <v>12</v>
      </c>
      <c r="B221" s="5" t="s">
        <v>13</v>
      </c>
      <c r="C221" s="5" t="s">
        <v>264</v>
      </c>
      <c r="D221" s="5" t="s">
        <v>263</v>
      </c>
      <c r="E221" s="8">
        <v>45748</v>
      </c>
      <c r="F221" s="8">
        <v>45931</v>
      </c>
      <c r="G221" s="15">
        <v>75000</v>
      </c>
      <c r="H221" s="15">
        <v>0</v>
      </c>
      <c r="I221" s="15">
        <f t="shared" ref="I221" si="61">+G221+H221</f>
        <v>75000</v>
      </c>
      <c r="J221" s="15">
        <v>2152.5</v>
      </c>
      <c r="K221" s="15">
        <v>6309.38</v>
      </c>
      <c r="L221" s="15">
        <v>2280</v>
      </c>
      <c r="M221" s="15">
        <v>1946.47</v>
      </c>
      <c r="N221" s="15">
        <f t="shared" ref="N221" si="62">+J221+K221+L221+M221</f>
        <v>12688.35</v>
      </c>
      <c r="O221" s="15">
        <f t="shared" ref="O221" si="63">+I221-N221</f>
        <v>62311.65</v>
      </c>
      <c r="P221" s="5"/>
      <c r="Q221" s="5"/>
      <c r="R221" s="12"/>
      <c r="S221" s="12"/>
      <c r="T221" s="12"/>
      <c r="U221" s="12"/>
      <c r="V221"/>
      <c r="W221"/>
      <c r="X221"/>
      <c r="Y221"/>
      <c r="Z221"/>
      <c r="AA221"/>
      <c r="AB221"/>
      <c r="AC221"/>
      <c r="AD221"/>
      <c r="AE221"/>
      <c r="AF221"/>
      <c r="AG221"/>
      <c r="AH221"/>
      <c r="AI221" s="12"/>
      <c r="AJ221" s="12"/>
      <c r="AK221" s="12"/>
      <c r="AL221" s="12"/>
      <c r="AM221"/>
      <c r="AN221" s="12"/>
      <c r="AO221" s="12"/>
    </row>
    <row r="222" spans="1:41" ht="12" customHeight="1" thickBot="1" x14ac:dyDescent="0.3">
      <c r="D222" s="24">
        <v>1</v>
      </c>
      <c r="E222" s="19"/>
      <c r="F222" s="19"/>
      <c r="G222" s="19">
        <f>SUM(G221)</f>
        <v>75000</v>
      </c>
      <c r="H222" s="19">
        <f t="shared" ref="H222:O222" si="64">SUM(H221)</f>
        <v>0</v>
      </c>
      <c r="I222" s="19">
        <f t="shared" si="64"/>
        <v>75000</v>
      </c>
      <c r="J222" s="19">
        <f t="shared" si="64"/>
        <v>2152.5</v>
      </c>
      <c r="K222" s="19">
        <f t="shared" si="64"/>
        <v>6309.38</v>
      </c>
      <c r="L222" s="19">
        <f t="shared" si="64"/>
        <v>2280</v>
      </c>
      <c r="M222" s="19">
        <f t="shared" si="64"/>
        <v>1946.47</v>
      </c>
      <c r="N222" s="19">
        <f t="shared" si="64"/>
        <v>12688.35</v>
      </c>
      <c r="O222" s="19">
        <f t="shared" si="64"/>
        <v>62311.65</v>
      </c>
      <c r="P222" s="5"/>
      <c r="Q222" s="5"/>
      <c r="R222" s="12"/>
      <c r="S222" s="12"/>
      <c r="T222" s="12"/>
      <c r="U222" s="12"/>
      <c r="V222"/>
      <c r="W222"/>
      <c r="X222"/>
      <c r="Y222"/>
      <c r="Z222"/>
      <c r="AA222"/>
      <c r="AB222"/>
      <c r="AC222"/>
      <c r="AD222"/>
      <c r="AE222"/>
      <c r="AF222"/>
      <c r="AG222"/>
      <c r="AH222"/>
      <c r="AI222" s="12"/>
      <c r="AJ222"/>
      <c r="AK222"/>
      <c r="AL222"/>
      <c r="AM222"/>
      <c r="AN222" s="12"/>
      <c r="AO222" s="12"/>
    </row>
    <row r="223" spans="1:41" ht="12" customHeight="1" x14ac:dyDescent="0.25">
      <c r="H223" s="5"/>
      <c r="J223" s="5"/>
      <c r="K223" s="5"/>
      <c r="L223" s="5"/>
      <c r="M223" s="5"/>
      <c r="P223" s="5"/>
      <c r="Q223" s="5"/>
      <c r="R223" s="12"/>
      <c r="S223" s="12"/>
      <c r="T223" s="12"/>
      <c r="U223" s="12"/>
      <c r="V223"/>
      <c r="W223"/>
      <c r="X223"/>
      <c r="Y223"/>
      <c r="Z223"/>
      <c r="AA223"/>
      <c r="AB223"/>
      <c r="AC223"/>
      <c r="AD223"/>
      <c r="AE223"/>
      <c r="AF223"/>
      <c r="AG223"/>
      <c r="AH223"/>
      <c r="AI223" s="12"/>
      <c r="AJ223" s="12"/>
      <c r="AK223" s="12"/>
      <c r="AL223" s="12"/>
      <c r="AM223"/>
      <c r="AN223" s="12"/>
      <c r="AO223" s="12"/>
    </row>
    <row r="224" spans="1:41" ht="12" customHeight="1" x14ac:dyDescent="0.25">
      <c r="H224" s="5"/>
      <c r="J224" s="5"/>
      <c r="K224" s="5"/>
      <c r="L224" s="5"/>
      <c r="M224" s="5"/>
      <c r="P224" s="5"/>
      <c r="Q224" s="5"/>
      <c r="R224" s="12"/>
      <c r="S224" s="12"/>
      <c r="T224" s="12"/>
      <c r="U224" s="12"/>
      <c r="V224"/>
      <c r="W224"/>
      <c r="X224"/>
      <c r="Y224"/>
      <c r="Z224"/>
      <c r="AA224"/>
      <c r="AB224"/>
      <c r="AC224"/>
      <c r="AD224"/>
      <c r="AE224"/>
      <c r="AF224"/>
      <c r="AG224"/>
      <c r="AH224"/>
      <c r="AI224" s="12"/>
      <c r="AJ224" s="12"/>
      <c r="AK224"/>
      <c r="AL224" s="12"/>
      <c r="AM224"/>
      <c r="AN224" s="12"/>
      <c r="AO224" s="12"/>
    </row>
    <row r="225" spans="1:42" ht="12" customHeight="1" x14ac:dyDescent="0.25">
      <c r="A225" s="11" t="s">
        <v>232</v>
      </c>
      <c r="E225" s="8"/>
      <c r="F225" s="8"/>
      <c r="G225" s="15"/>
      <c r="H225" s="15"/>
      <c r="I225" s="15"/>
      <c r="J225" s="15"/>
      <c r="K225" s="15"/>
      <c r="L225" s="15"/>
      <c r="M225" s="15"/>
      <c r="N225" s="15"/>
      <c r="O225" s="15"/>
      <c r="P225" s="5"/>
      <c r="Q225" s="5"/>
      <c r="R225" s="12"/>
      <c r="S225" s="12"/>
      <c r="T225" s="12"/>
      <c r="U225" s="12"/>
      <c r="V225"/>
      <c r="W225"/>
      <c r="X225"/>
      <c r="Y225"/>
      <c r="Z225"/>
      <c r="AA225"/>
      <c r="AB225"/>
      <c r="AC225"/>
      <c r="AD225"/>
      <c r="AE225"/>
      <c r="AF225"/>
      <c r="AG225"/>
      <c r="AH225"/>
      <c r="AI225" s="12"/>
      <c r="AJ225" s="12"/>
      <c r="AK225" s="12"/>
      <c r="AL225" s="12"/>
      <c r="AM225"/>
      <c r="AN225" s="12"/>
      <c r="AO225" s="12"/>
    </row>
    <row r="226" spans="1:42" ht="12" customHeight="1" x14ac:dyDescent="0.25">
      <c r="A226" s="21" t="s">
        <v>322</v>
      </c>
      <c r="B226" s="21" t="s">
        <v>333</v>
      </c>
      <c r="C226" s="21" t="s">
        <v>323</v>
      </c>
      <c r="D226" s="21" t="s">
        <v>324</v>
      </c>
      <c r="E226" s="21" t="s">
        <v>325</v>
      </c>
      <c r="F226" s="21" t="s">
        <v>326</v>
      </c>
      <c r="G226" s="22" t="s">
        <v>327</v>
      </c>
      <c r="H226" s="22" t="s">
        <v>328</v>
      </c>
      <c r="I226" s="22" t="s">
        <v>329</v>
      </c>
      <c r="J226" s="22" t="s">
        <v>0</v>
      </c>
      <c r="K226" s="22" t="s">
        <v>1</v>
      </c>
      <c r="L226" s="22" t="s">
        <v>2</v>
      </c>
      <c r="M226" s="22" t="s">
        <v>330</v>
      </c>
      <c r="N226" s="22" t="s">
        <v>331</v>
      </c>
      <c r="O226" s="22" t="s">
        <v>332</v>
      </c>
      <c r="P226" s="5"/>
      <c r="Q226" s="5"/>
      <c r="R226" s="12"/>
      <c r="S226" s="12"/>
      <c r="T226" s="12"/>
      <c r="U226" s="12"/>
      <c r="V226"/>
      <c r="W226"/>
      <c r="X226"/>
      <c r="Y226"/>
      <c r="Z226"/>
      <c r="AA226"/>
      <c r="AB226"/>
      <c r="AC226"/>
      <c r="AD226"/>
      <c r="AE226"/>
      <c r="AF226"/>
      <c r="AG226"/>
      <c r="AH226"/>
      <c r="AI226" s="12"/>
      <c r="AJ226" s="12"/>
      <c r="AK226" s="12"/>
      <c r="AL226" s="12"/>
      <c r="AM226"/>
      <c r="AN226" s="12"/>
      <c r="AO226" s="12"/>
    </row>
    <row r="227" spans="1:42" ht="12" customHeight="1" x14ac:dyDescent="0.25">
      <c r="A227" s="5" t="s">
        <v>237</v>
      </c>
      <c r="B227" s="5" t="s">
        <v>40</v>
      </c>
      <c r="C227" s="5" t="s">
        <v>264</v>
      </c>
      <c r="D227" s="5" t="s">
        <v>262</v>
      </c>
      <c r="E227" s="8">
        <v>45717</v>
      </c>
      <c r="F227" s="8">
        <v>45901</v>
      </c>
      <c r="G227" s="15">
        <v>76000</v>
      </c>
      <c r="H227" s="15">
        <v>0</v>
      </c>
      <c r="I227" s="15">
        <f t="shared" ref="I227:I235" si="65">+G227+H227</f>
        <v>76000</v>
      </c>
      <c r="J227" s="15">
        <v>2181.1999999999998</v>
      </c>
      <c r="K227" s="15">
        <v>6497.56</v>
      </c>
      <c r="L227" s="15">
        <v>2310.4</v>
      </c>
      <c r="M227" s="15">
        <v>25</v>
      </c>
      <c r="N227" s="15">
        <f t="shared" ref="N227:N235" si="66">+J227+K227+L227+M227</f>
        <v>11014.16</v>
      </c>
      <c r="O227" s="15">
        <f t="shared" ref="O227:O235" si="67">+I227-N227</f>
        <v>64985.84</v>
      </c>
      <c r="P227" s="5"/>
      <c r="Q227" s="5"/>
      <c r="R227" s="12"/>
      <c r="S227" s="12"/>
      <c r="T227" s="12"/>
      <c r="U227" s="12"/>
      <c r="V227"/>
      <c r="W227"/>
      <c r="X227"/>
      <c r="Y227"/>
      <c r="Z227"/>
      <c r="AA227"/>
      <c r="AB227"/>
      <c r="AC227"/>
      <c r="AD227"/>
      <c r="AE227"/>
      <c r="AF227"/>
      <c r="AG227"/>
      <c r="AH227"/>
      <c r="AI227" s="12"/>
      <c r="AJ227" s="12"/>
      <c r="AK227" s="12"/>
      <c r="AL227" s="12"/>
      <c r="AM227" s="12"/>
      <c r="AN227" s="12"/>
      <c r="AO227" s="12"/>
    </row>
    <row r="228" spans="1:42" ht="12" customHeight="1" x14ac:dyDescent="0.25">
      <c r="A228" s="5" t="s">
        <v>241</v>
      </c>
      <c r="B228" s="5" t="s">
        <v>50</v>
      </c>
      <c r="C228" s="5" t="s">
        <v>264</v>
      </c>
      <c r="D228" s="5" t="s">
        <v>262</v>
      </c>
      <c r="E228" s="8">
        <v>45778</v>
      </c>
      <c r="F228" s="8">
        <v>45962</v>
      </c>
      <c r="G228" s="15">
        <v>76000</v>
      </c>
      <c r="H228" s="15">
        <v>0</v>
      </c>
      <c r="I228" s="15">
        <f t="shared" si="65"/>
        <v>76000</v>
      </c>
      <c r="J228" s="15">
        <v>2181.1999999999998</v>
      </c>
      <c r="K228" s="15">
        <v>6154.46</v>
      </c>
      <c r="L228" s="15">
        <v>2310.4</v>
      </c>
      <c r="M228" s="15">
        <v>1740.46</v>
      </c>
      <c r="N228" s="15">
        <f t="shared" si="66"/>
        <v>12386.52</v>
      </c>
      <c r="O228" s="15">
        <f t="shared" si="67"/>
        <v>63613.479999999996</v>
      </c>
      <c r="P228" s="5"/>
      <c r="Q228" s="5"/>
      <c r="R228" s="12"/>
      <c r="S228" s="12"/>
      <c r="T228" s="12"/>
      <c r="U228" s="12"/>
      <c r="V228"/>
      <c r="W228"/>
      <c r="X228"/>
      <c r="Y228"/>
      <c r="Z228"/>
      <c r="AA228"/>
      <c r="AB228"/>
      <c r="AC228"/>
      <c r="AD228"/>
      <c r="AE228"/>
      <c r="AF228"/>
      <c r="AG228"/>
      <c r="AH228"/>
      <c r="AI228" s="12"/>
      <c r="AJ228" s="12"/>
      <c r="AK228" s="12"/>
      <c r="AL228" s="12"/>
      <c r="AM228"/>
      <c r="AN228" s="12"/>
      <c r="AO228" s="12"/>
    </row>
    <row r="229" spans="1:42" ht="12" customHeight="1" x14ac:dyDescent="0.25">
      <c r="A229" s="5" t="s">
        <v>240</v>
      </c>
      <c r="B229" s="5" t="s">
        <v>50</v>
      </c>
      <c r="C229" s="5" t="s">
        <v>264</v>
      </c>
      <c r="D229" s="5" t="s">
        <v>262</v>
      </c>
      <c r="E229" s="8">
        <v>45717</v>
      </c>
      <c r="F229" s="8">
        <v>45901</v>
      </c>
      <c r="G229" s="15">
        <v>76000</v>
      </c>
      <c r="H229" s="15">
        <v>0</v>
      </c>
      <c r="I229" s="15">
        <f t="shared" si="65"/>
        <v>76000</v>
      </c>
      <c r="J229" s="15">
        <v>2181.1999999999998</v>
      </c>
      <c r="K229" s="15">
        <v>6497.56</v>
      </c>
      <c r="L229" s="15">
        <v>2310.4</v>
      </c>
      <c r="M229" s="15">
        <v>25</v>
      </c>
      <c r="N229" s="15">
        <f t="shared" si="66"/>
        <v>11014.16</v>
      </c>
      <c r="O229" s="15">
        <f t="shared" si="67"/>
        <v>64985.84</v>
      </c>
      <c r="P229" s="5"/>
      <c r="Q229" s="5"/>
      <c r="R229" s="12"/>
      <c r="S229" s="12"/>
      <c r="T229" s="12"/>
      <c r="U229" s="12"/>
      <c r="V229"/>
      <c r="W229"/>
      <c r="X229"/>
      <c r="Y229"/>
      <c r="Z229"/>
      <c r="AA229"/>
      <c r="AB229"/>
      <c r="AC229"/>
      <c r="AD229"/>
      <c r="AE229"/>
      <c r="AF229"/>
      <c r="AG229"/>
      <c r="AH229"/>
      <c r="AI229" s="12"/>
      <c r="AJ229" s="12"/>
      <c r="AK229" s="12"/>
      <c r="AL229" s="12"/>
      <c r="AM229" s="12"/>
      <c r="AN229" s="12"/>
      <c r="AO229" s="12"/>
    </row>
    <row r="230" spans="1:42" ht="12" customHeight="1" x14ac:dyDescent="0.25">
      <c r="A230" s="5" t="s">
        <v>242</v>
      </c>
      <c r="B230" s="5" t="s">
        <v>13</v>
      </c>
      <c r="C230" s="5" t="s">
        <v>264</v>
      </c>
      <c r="D230" s="5" t="s">
        <v>262</v>
      </c>
      <c r="E230" s="8">
        <v>45870</v>
      </c>
      <c r="F230" s="8">
        <v>46054</v>
      </c>
      <c r="G230" s="15">
        <v>76000</v>
      </c>
      <c r="H230" s="15">
        <v>0</v>
      </c>
      <c r="I230" s="15">
        <f t="shared" si="65"/>
        <v>76000</v>
      </c>
      <c r="J230" s="15">
        <v>2181.1999999999998</v>
      </c>
      <c r="K230" s="15">
        <v>6497.56</v>
      </c>
      <c r="L230" s="15">
        <v>2310.4</v>
      </c>
      <c r="M230" s="15">
        <v>25</v>
      </c>
      <c r="N230" s="15">
        <f t="shared" si="66"/>
        <v>11014.16</v>
      </c>
      <c r="O230" s="15">
        <f t="shared" si="67"/>
        <v>64985.84</v>
      </c>
      <c r="P230" s="5"/>
      <c r="Q230" s="5"/>
      <c r="R230" s="12"/>
      <c r="S230" s="12"/>
      <c r="T230" s="12"/>
      <c r="U230" s="12"/>
      <c r="V230"/>
      <c r="W230"/>
      <c r="X230"/>
      <c r="Y230"/>
      <c r="Z230"/>
      <c r="AA230"/>
      <c r="AB230"/>
      <c r="AC230"/>
      <c r="AD230"/>
      <c r="AE230"/>
      <c r="AF230"/>
      <c r="AG230"/>
      <c r="AH230"/>
      <c r="AI230" s="12"/>
      <c r="AJ230" s="12"/>
      <c r="AK230" s="12"/>
      <c r="AL230" s="12"/>
      <c r="AM230"/>
      <c r="AN230" s="12"/>
      <c r="AO230" s="12"/>
    </row>
    <row r="231" spans="1:42" s="5" customFormat="1" ht="12" customHeight="1" x14ac:dyDescent="0.25">
      <c r="A231" s="5" t="s">
        <v>362</v>
      </c>
      <c r="B231" s="5" t="s">
        <v>13</v>
      </c>
      <c r="C231" s="5" t="s">
        <v>264</v>
      </c>
      <c r="D231" s="5" t="s">
        <v>262</v>
      </c>
      <c r="E231" s="8">
        <v>45839</v>
      </c>
      <c r="F231" s="8">
        <v>46023</v>
      </c>
      <c r="G231" s="7">
        <v>76000</v>
      </c>
      <c r="H231" s="7">
        <v>0</v>
      </c>
      <c r="I231" s="7">
        <v>76000</v>
      </c>
      <c r="J231" s="7">
        <v>2181.1999999999998</v>
      </c>
      <c r="K231" s="7">
        <v>6497.56</v>
      </c>
      <c r="L231" s="7">
        <v>2310.4</v>
      </c>
      <c r="M231" s="7">
        <v>25</v>
      </c>
      <c r="N231" s="7">
        <v>11014.16</v>
      </c>
      <c r="O231" s="7">
        <v>64985.84</v>
      </c>
      <c r="R231" s="12"/>
      <c r="S231" s="12"/>
      <c r="T231" s="12"/>
      <c r="U231" s="12"/>
      <c r="V231"/>
      <c r="W231"/>
      <c r="X231"/>
      <c r="Y231"/>
      <c r="Z231"/>
      <c r="AA231"/>
      <c r="AB231"/>
      <c r="AC231"/>
      <c r="AD231"/>
      <c r="AE231"/>
      <c r="AF231"/>
      <c r="AG231"/>
      <c r="AH231"/>
      <c r="AI231" s="12"/>
      <c r="AJ231" s="12"/>
      <c r="AK231" s="12"/>
      <c r="AL231" s="12"/>
      <c r="AM231"/>
      <c r="AN231" s="12"/>
      <c r="AO231" s="12"/>
      <c r="AP231" s="1"/>
    </row>
    <row r="232" spans="1:42" s="5" customFormat="1" ht="12" customHeight="1" x14ac:dyDescent="0.25">
      <c r="A232" s="5" t="s">
        <v>364</v>
      </c>
      <c r="B232" s="5" t="s">
        <v>13</v>
      </c>
      <c r="C232" s="5" t="s">
        <v>264</v>
      </c>
      <c r="D232" s="5" t="s">
        <v>262</v>
      </c>
      <c r="E232" s="8">
        <v>45839</v>
      </c>
      <c r="F232" s="8">
        <v>46023</v>
      </c>
      <c r="G232" s="7">
        <v>76000</v>
      </c>
      <c r="H232" s="7">
        <v>0</v>
      </c>
      <c r="I232" s="7">
        <v>76000</v>
      </c>
      <c r="J232" s="7">
        <v>2181.1999999999998</v>
      </c>
      <c r="K232" s="7">
        <v>6497.56</v>
      </c>
      <c r="L232" s="7">
        <v>2310.4</v>
      </c>
      <c r="M232" s="7">
        <v>25</v>
      </c>
      <c r="N232" s="7">
        <v>11014.16</v>
      </c>
      <c r="O232" s="7">
        <v>64985.84</v>
      </c>
      <c r="R232" s="12"/>
      <c r="S232" s="12"/>
      <c r="T232" s="12"/>
      <c r="U232" s="12"/>
      <c r="V232"/>
      <c r="W232"/>
      <c r="X232"/>
      <c r="Y232"/>
      <c r="Z232"/>
      <c r="AA232"/>
      <c r="AB232"/>
      <c r="AC232"/>
      <c r="AD232"/>
      <c r="AE232"/>
      <c r="AF232"/>
      <c r="AG232"/>
      <c r="AH232"/>
      <c r="AI232" s="12"/>
      <c r="AJ232" s="12"/>
      <c r="AK232" s="12"/>
      <c r="AL232" s="12"/>
      <c r="AM232"/>
      <c r="AN232" s="12"/>
      <c r="AO232" s="12"/>
      <c r="AP232" s="1"/>
    </row>
    <row r="233" spans="1:42" ht="12" customHeight="1" x14ac:dyDescent="0.25">
      <c r="A233" s="5" t="s">
        <v>238</v>
      </c>
      <c r="B233" s="5" t="s">
        <v>13</v>
      </c>
      <c r="C233" s="5" t="s">
        <v>264</v>
      </c>
      <c r="D233" s="5" t="s">
        <v>262</v>
      </c>
      <c r="E233" s="8">
        <v>45809</v>
      </c>
      <c r="F233" s="8">
        <v>45992</v>
      </c>
      <c r="G233" s="15">
        <v>40000</v>
      </c>
      <c r="H233" s="15">
        <v>0</v>
      </c>
      <c r="I233" s="15">
        <f t="shared" si="65"/>
        <v>40000</v>
      </c>
      <c r="J233" s="15">
        <v>1148</v>
      </c>
      <c r="K233" s="15">
        <v>442.65</v>
      </c>
      <c r="L233" s="15">
        <v>1216</v>
      </c>
      <c r="M233" s="15">
        <v>25</v>
      </c>
      <c r="N233" s="15">
        <f t="shared" si="66"/>
        <v>2831.65</v>
      </c>
      <c r="O233" s="15">
        <f t="shared" si="67"/>
        <v>37168.35</v>
      </c>
      <c r="P233" s="5"/>
      <c r="Q233" s="5"/>
      <c r="R233" s="12"/>
      <c r="S233" s="12"/>
      <c r="T233" s="12"/>
      <c r="U233" s="12"/>
      <c r="V233"/>
      <c r="W233"/>
      <c r="X233"/>
      <c r="Y233"/>
      <c r="Z233"/>
      <c r="AA233"/>
      <c r="AB233"/>
      <c r="AC233"/>
      <c r="AD233"/>
      <c r="AE233"/>
      <c r="AF233"/>
      <c r="AG233"/>
      <c r="AH233"/>
      <c r="AI233" s="12"/>
      <c r="AJ233" s="12"/>
      <c r="AK233" s="12"/>
      <c r="AL233" s="12"/>
      <c r="AM233"/>
      <c r="AN233" s="12"/>
      <c r="AO233" s="12"/>
      <c r="AP233" s="5"/>
    </row>
    <row r="234" spans="1:42" ht="12" customHeight="1" x14ac:dyDescent="0.25">
      <c r="A234" s="5" t="s">
        <v>233</v>
      </c>
      <c r="B234" s="5" t="s">
        <v>234</v>
      </c>
      <c r="C234" s="5" t="s">
        <v>264</v>
      </c>
      <c r="D234" s="5" t="s">
        <v>262</v>
      </c>
      <c r="E234" s="8">
        <v>45717</v>
      </c>
      <c r="F234" s="8">
        <v>45901</v>
      </c>
      <c r="G234" s="15">
        <v>76000</v>
      </c>
      <c r="H234" s="15">
        <v>0</v>
      </c>
      <c r="I234" s="15">
        <f t="shared" si="65"/>
        <v>76000</v>
      </c>
      <c r="J234" s="15">
        <v>2181.1999999999998</v>
      </c>
      <c r="K234" s="15">
        <v>6497.56</v>
      </c>
      <c r="L234" s="15">
        <v>2310.4</v>
      </c>
      <c r="M234" s="15">
        <v>4881.5</v>
      </c>
      <c r="N234" s="15">
        <f t="shared" si="66"/>
        <v>15870.66</v>
      </c>
      <c r="O234" s="15">
        <f t="shared" si="67"/>
        <v>60129.34</v>
      </c>
      <c r="P234" s="5"/>
      <c r="Q234" s="5"/>
      <c r="R234" s="12"/>
      <c r="S234" s="12"/>
      <c r="T234" s="12"/>
      <c r="U234" s="12"/>
      <c r="V234"/>
      <c r="W234"/>
      <c r="X234"/>
      <c r="Y234"/>
      <c r="Z234"/>
      <c r="AA234"/>
      <c r="AB234"/>
      <c r="AC234"/>
      <c r="AD234"/>
      <c r="AE234"/>
      <c r="AF234"/>
      <c r="AG234"/>
      <c r="AH234"/>
      <c r="AI234" s="12"/>
      <c r="AJ234" s="12"/>
      <c r="AK234" s="12"/>
      <c r="AL234" s="12"/>
      <c r="AM234"/>
      <c r="AN234" s="12"/>
      <c r="AO234" s="12"/>
      <c r="AP234" s="5"/>
    </row>
    <row r="235" spans="1:42" ht="12" customHeight="1" x14ac:dyDescent="0.25">
      <c r="A235" s="5" t="s">
        <v>239</v>
      </c>
      <c r="B235" s="5" t="s">
        <v>16</v>
      </c>
      <c r="C235" s="5" t="s">
        <v>264</v>
      </c>
      <c r="D235" s="5" t="s">
        <v>262</v>
      </c>
      <c r="E235" s="8">
        <v>45870</v>
      </c>
      <c r="F235" s="8">
        <v>46054</v>
      </c>
      <c r="G235" s="15">
        <v>55000</v>
      </c>
      <c r="H235" s="15">
        <v>0</v>
      </c>
      <c r="I235" s="15">
        <f t="shared" si="65"/>
        <v>55000</v>
      </c>
      <c r="J235" s="15">
        <v>1578.5</v>
      </c>
      <c r="K235" s="15">
        <v>2559.6799999999998</v>
      </c>
      <c r="L235" s="15">
        <v>1672</v>
      </c>
      <c r="M235" s="15">
        <v>25</v>
      </c>
      <c r="N235" s="15">
        <f t="shared" si="66"/>
        <v>5835.18</v>
      </c>
      <c r="O235" s="15">
        <f t="shared" si="67"/>
        <v>49164.82</v>
      </c>
      <c r="P235" s="5"/>
      <c r="Q235" s="5"/>
      <c r="R235" s="12"/>
      <c r="S235" s="12"/>
      <c r="T235" s="12"/>
      <c r="U235" s="12"/>
      <c r="V235"/>
      <c r="W235"/>
      <c r="X235"/>
      <c r="Y235"/>
      <c r="Z235"/>
      <c r="AA235"/>
      <c r="AB235"/>
      <c r="AC235"/>
      <c r="AD235"/>
      <c r="AE235"/>
      <c r="AF235"/>
      <c r="AG235"/>
      <c r="AH235"/>
      <c r="AI235" s="12"/>
      <c r="AJ235" s="12"/>
      <c r="AK235"/>
      <c r="AL235" s="12"/>
      <c r="AM235" s="12"/>
      <c r="AN235" s="12"/>
      <c r="AO235" s="12"/>
    </row>
    <row r="236" spans="1:42" s="5" customFormat="1" ht="12" customHeight="1" x14ac:dyDescent="0.25">
      <c r="A236" s="5" t="s">
        <v>363</v>
      </c>
      <c r="B236" s="5" t="s">
        <v>16</v>
      </c>
      <c r="C236" s="5" t="s">
        <v>264</v>
      </c>
      <c r="D236" s="5" t="s">
        <v>262</v>
      </c>
      <c r="E236" s="8">
        <v>45839</v>
      </c>
      <c r="F236" s="8">
        <v>46023</v>
      </c>
      <c r="G236" s="7">
        <v>55000</v>
      </c>
      <c r="H236" s="7">
        <v>0</v>
      </c>
      <c r="I236" s="7">
        <v>55000</v>
      </c>
      <c r="J236" s="7">
        <v>1578.5</v>
      </c>
      <c r="K236" s="7">
        <v>2559.6799999999998</v>
      </c>
      <c r="L236" s="7">
        <v>1672</v>
      </c>
      <c r="M236" s="7">
        <v>25</v>
      </c>
      <c r="N236" s="7">
        <v>5835.18</v>
      </c>
      <c r="O236" s="7">
        <v>49164.82</v>
      </c>
      <c r="R236" s="12"/>
      <c r="S236" s="12"/>
      <c r="T236" s="12"/>
      <c r="U236" s="12"/>
      <c r="V236"/>
      <c r="W236"/>
      <c r="X236"/>
      <c r="Y236"/>
      <c r="Z236"/>
      <c r="AA236"/>
      <c r="AB236"/>
      <c r="AC236"/>
      <c r="AD236"/>
      <c r="AE236"/>
      <c r="AF236"/>
      <c r="AG236"/>
      <c r="AH236"/>
      <c r="AI236" s="12"/>
      <c r="AJ236"/>
      <c r="AK236"/>
      <c r="AL236"/>
      <c r="AM236"/>
      <c r="AN236" s="12"/>
      <c r="AO236" s="12"/>
      <c r="AP236" s="1"/>
    </row>
    <row r="237" spans="1:42" ht="12" customHeight="1" thickBot="1" x14ac:dyDescent="0.3">
      <c r="D237" s="24">
        <v>10</v>
      </c>
      <c r="E237" s="19"/>
      <c r="F237" s="19"/>
      <c r="G237" s="19">
        <f>SUM(G227:G236)</f>
        <v>682000</v>
      </c>
      <c r="H237" s="19">
        <f t="shared" ref="H237:O237" si="68">SUM(H227:H236)</f>
        <v>0</v>
      </c>
      <c r="I237" s="19">
        <f t="shared" si="68"/>
        <v>682000</v>
      </c>
      <c r="J237" s="19">
        <f t="shared" si="68"/>
        <v>19573.400000000001</v>
      </c>
      <c r="K237" s="19">
        <f t="shared" si="68"/>
        <v>50701.83</v>
      </c>
      <c r="L237" s="19">
        <f t="shared" si="68"/>
        <v>20732.8</v>
      </c>
      <c r="M237" s="19">
        <f t="shared" si="68"/>
        <v>6821.96</v>
      </c>
      <c r="N237" s="19">
        <f t="shared" si="68"/>
        <v>97829.989999999991</v>
      </c>
      <c r="O237" s="19">
        <f t="shared" si="68"/>
        <v>584170.00999999978</v>
      </c>
      <c r="P237" s="5"/>
      <c r="Q237" s="5"/>
      <c r="R237" s="12"/>
      <c r="S237" s="12"/>
      <c r="T237" s="12"/>
      <c r="U237" s="12"/>
      <c r="V237"/>
      <c r="W237"/>
      <c r="X237"/>
      <c r="Y237"/>
      <c r="Z237"/>
      <c r="AA237"/>
      <c r="AB237"/>
      <c r="AC237"/>
      <c r="AD237"/>
      <c r="AE237"/>
      <c r="AF237"/>
      <c r="AG237"/>
      <c r="AH237"/>
      <c r="AI237" s="12"/>
      <c r="AJ237" s="12"/>
      <c r="AK237" s="12"/>
      <c r="AL237" s="12"/>
      <c r="AM237"/>
      <c r="AN237" s="12"/>
      <c r="AO237" s="12"/>
    </row>
    <row r="238" spans="1:42" ht="12" customHeight="1" x14ac:dyDescent="0.25">
      <c r="G238" s="7"/>
      <c r="H238" s="5"/>
      <c r="J238" s="5"/>
      <c r="K238" s="5"/>
      <c r="L238" s="5"/>
      <c r="M238" s="5"/>
      <c r="P238" s="5"/>
      <c r="Q238" s="5"/>
      <c r="R238" s="12"/>
      <c r="S238" s="12"/>
      <c r="T238" s="12"/>
      <c r="U238" s="12"/>
      <c r="V238"/>
      <c r="W238"/>
      <c r="X238"/>
      <c r="Y238"/>
      <c r="Z238"/>
      <c r="AA238"/>
      <c r="AB238"/>
      <c r="AC238"/>
      <c r="AD238"/>
      <c r="AE238"/>
      <c r="AF238"/>
      <c r="AG238"/>
      <c r="AH238"/>
      <c r="AI238" s="12"/>
      <c r="AJ238" s="12"/>
      <c r="AK238" s="12"/>
      <c r="AL238" s="12"/>
      <c r="AM238" s="12"/>
      <c r="AN238" s="12"/>
      <c r="AO238" s="12"/>
      <c r="AP238" s="5"/>
    </row>
    <row r="239" spans="1:42" ht="12" customHeight="1" x14ac:dyDescent="0.25">
      <c r="H239" s="5"/>
      <c r="J239" s="5"/>
      <c r="K239" s="5"/>
      <c r="L239" s="5"/>
      <c r="M239" s="5"/>
      <c r="P239" s="5"/>
      <c r="Q239" s="5"/>
      <c r="R239" s="12"/>
      <c r="S239" s="12"/>
      <c r="T239" s="12"/>
      <c r="U239" s="12"/>
      <c r="V239"/>
      <c r="W239"/>
      <c r="X239"/>
      <c r="Y239"/>
      <c r="Z239"/>
      <c r="AA239"/>
      <c r="AB239"/>
      <c r="AC239"/>
      <c r="AD239"/>
      <c r="AE239"/>
      <c r="AF239"/>
      <c r="AG239"/>
      <c r="AH239"/>
      <c r="AI239" s="12"/>
      <c r="AJ239" s="12"/>
      <c r="AK239" s="12"/>
      <c r="AL239" s="12"/>
      <c r="AM239"/>
      <c r="AN239" s="12"/>
      <c r="AO239" s="12"/>
    </row>
    <row r="240" spans="1:42" ht="12" customHeight="1" x14ac:dyDescent="0.25">
      <c r="A240" s="11" t="s">
        <v>243</v>
      </c>
      <c r="E240" s="8"/>
      <c r="F240" s="8"/>
      <c r="G240" s="15"/>
      <c r="H240" s="15"/>
      <c r="I240" s="15"/>
      <c r="J240" s="15"/>
      <c r="K240" s="15"/>
      <c r="L240" s="15"/>
      <c r="M240" s="15"/>
      <c r="N240" s="15"/>
      <c r="O240" s="15"/>
      <c r="P240" s="5"/>
      <c r="Q240" s="5"/>
      <c r="R240" s="12"/>
      <c r="S240" s="12"/>
      <c r="T240" s="12"/>
      <c r="U240" s="12"/>
      <c r="V240"/>
      <c r="W240"/>
      <c r="X240"/>
      <c r="Y240"/>
      <c r="Z240"/>
      <c r="AA240"/>
      <c r="AB240"/>
      <c r="AC240"/>
      <c r="AD240"/>
      <c r="AE240"/>
      <c r="AF240"/>
      <c r="AG240"/>
      <c r="AH240"/>
      <c r="AI240" s="12"/>
      <c r="AJ240" s="12"/>
      <c r="AK240" s="12"/>
      <c r="AL240" s="12"/>
      <c r="AM240"/>
      <c r="AN240" s="12"/>
      <c r="AO240" s="12"/>
    </row>
    <row r="241" spans="1:41" ht="12" customHeight="1" x14ac:dyDescent="0.25">
      <c r="A241" s="21" t="s">
        <v>322</v>
      </c>
      <c r="B241" s="21" t="s">
        <v>333</v>
      </c>
      <c r="C241" s="21" t="s">
        <v>323</v>
      </c>
      <c r="D241" s="21" t="s">
        <v>324</v>
      </c>
      <c r="E241" s="21" t="s">
        <v>325</v>
      </c>
      <c r="F241" s="21" t="s">
        <v>326</v>
      </c>
      <c r="G241" s="22" t="s">
        <v>327</v>
      </c>
      <c r="H241" s="22" t="s">
        <v>328</v>
      </c>
      <c r="I241" s="22" t="s">
        <v>329</v>
      </c>
      <c r="J241" s="22" t="s">
        <v>0</v>
      </c>
      <c r="K241" s="22" t="s">
        <v>1</v>
      </c>
      <c r="L241" s="22" t="s">
        <v>2</v>
      </c>
      <c r="M241" s="22" t="s">
        <v>330</v>
      </c>
      <c r="N241" s="22" t="s">
        <v>331</v>
      </c>
      <c r="O241" s="22" t="s">
        <v>332</v>
      </c>
      <c r="P241" s="5"/>
      <c r="Q241" s="5"/>
      <c r="R241" s="12"/>
      <c r="S241" s="12"/>
      <c r="T241" s="12"/>
      <c r="U241" s="12"/>
      <c r="V241"/>
      <c r="W241"/>
      <c r="X241"/>
      <c r="Y241"/>
      <c r="Z241"/>
      <c r="AA241"/>
      <c r="AB241"/>
      <c r="AC241"/>
      <c r="AD241"/>
      <c r="AE241"/>
      <c r="AF241"/>
      <c r="AG241"/>
      <c r="AH241"/>
      <c r="AI241" s="12"/>
      <c r="AJ241" s="12"/>
      <c r="AK241" s="12"/>
      <c r="AL241" s="12"/>
      <c r="AM241"/>
      <c r="AN241" s="12"/>
      <c r="AO241" s="12"/>
    </row>
    <row r="242" spans="1:41" ht="12" customHeight="1" x14ac:dyDescent="0.25">
      <c r="A242" s="5" t="s">
        <v>244</v>
      </c>
      <c r="B242" s="5" t="s">
        <v>16</v>
      </c>
      <c r="C242" s="5" t="s">
        <v>264</v>
      </c>
      <c r="D242" s="5" t="s">
        <v>262</v>
      </c>
      <c r="E242" s="8">
        <v>45778</v>
      </c>
      <c r="F242" s="8">
        <v>45962</v>
      </c>
      <c r="G242" s="15">
        <v>40000</v>
      </c>
      <c r="H242" s="15">
        <v>0</v>
      </c>
      <c r="I242" s="15">
        <f t="shared" ref="I242" si="69">+G242+H242</f>
        <v>40000</v>
      </c>
      <c r="J242" s="15">
        <v>1148</v>
      </c>
      <c r="K242" s="15">
        <v>442.65</v>
      </c>
      <c r="L242" s="15">
        <v>1216</v>
      </c>
      <c r="M242" s="15">
        <v>25</v>
      </c>
      <c r="N242" s="15">
        <f t="shared" ref="N242" si="70">+J242+K242+L242+M242</f>
        <v>2831.65</v>
      </c>
      <c r="O242" s="15">
        <f t="shared" ref="O242" si="71">+I242-N242</f>
        <v>37168.35</v>
      </c>
      <c r="P242" s="5"/>
      <c r="Q242" s="5"/>
      <c r="R242" s="12"/>
      <c r="S242" s="12"/>
      <c r="T242" s="12"/>
      <c r="U242" s="12"/>
      <c r="V242"/>
      <c r="W242"/>
      <c r="X242"/>
      <c r="Y242"/>
      <c r="Z242"/>
      <c r="AA242"/>
      <c r="AB242"/>
      <c r="AC242"/>
      <c r="AD242"/>
      <c r="AE242"/>
      <c r="AF242"/>
      <c r="AG242"/>
      <c r="AH242"/>
      <c r="AI242" s="12"/>
      <c r="AJ242" s="12"/>
      <c r="AK242" s="12"/>
      <c r="AL242" s="12"/>
      <c r="AM242"/>
      <c r="AN242" s="12"/>
      <c r="AO242" s="12"/>
    </row>
    <row r="243" spans="1:41" ht="12" customHeight="1" thickBot="1" x14ac:dyDescent="0.3">
      <c r="D243" s="24">
        <v>1</v>
      </c>
      <c r="E243" s="19"/>
      <c r="F243" s="19"/>
      <c r="G243" s="19">
        <f>SUM(G242)</f>
        <v>40000</v>
      </c>
      <c r="H243" s="19">
        <f t="shared" ref="H243:O243" si="72">SUM(H242)</f>
        <v>0</v>
      </c>
      <c r="I243" s="19">
        <f t="shared" si="72"/>
        <v>40000</v>
      </c>
      <c r="J243" s="19">
        <f t="shared" si="72"/>
        <v>1148</v>
      </c>
      <c r="K243" s="19">
        <f t="shared" si="72"/>
        <v>442.65</v>
      </c>
      <c r="L243" s="19">
        <f t="shared" si="72"/>
        <v>1216</v>
      </c>
      <c r="M243" s="19">
        <f t="shared" si="72"/>
        <v>25</v>
      </c>
      <c r="N243" s="19">
        <f t="shared" si="72"/>
        <v>2831.65</v>
      </c>
      <c r="O243" s="19">
        <f t="shared" si="72"/>
        <v>37168.35</v>
      </c>
      <c r="P243" s="5"/>
      <c r="Q243" s="5"/>
      <c r="R243" s="12"/>
      <c r="S243" s="12"/>
      <c r="T243" s="12"/>
      <c r="U243" s="12"/>
      <c r="V243"/>
      <c r="W243"/>
      <c r="X243"/>
      <c r="Y243"/>
      <c r="Z243"/>
      <c r="AA243"/>
      <c r="AB243"/>
      <c r="AC243"/>
      <c r="AD243"/>
      <c r="AE243"/>
      <c r="AF243"/>
      <c r="AG243"/>
      <c r="AH243"/>
      <c r="AI243" s="12"/>
      <c r="AJ243" s="12"/>
      <c r="AK243" s="12"/>
      <c r="AL243" s="12"/>
      <c r="AM243"/>
      <c r="AN243" s="12"/>
      <c r="AO243" s="12"/>
    </row>
    <row r="244" spans="1:41" ht="12" customHeight="1" x14ac:dyDescent="0.25">
      <c r="H244" s="5"/>
      <c r="J244" s="5"/>
      <c r="K244" s="5"/>
      <c r="L244" s="5"/>
      <c r="M244" s="5"/>
      <c r="P244" s="5"/>
      <c r="Q244" s="5"/>
      <c r="R244" s="12"/>
      <c r="S244" s="12"/>
      <c r="T244" s="12"/>
      <c r="U244" s="12"/>
      <c r="V244"/>
      <c r="W244"/>
      <c r="X244"/>
      <c r="Y244"/>
      <c r="Z244"/>
      <c r="AA244"/>
      <c r="AB244"/>
      <c r="AC244"/>
      <c r="AD244"/>
      <c r="AE244"/>
      <c r="AF244"/>
      <c r="AG244"/>
      <c r="AH244"/>
      <c r="AI244" s="12"/>
      <c r="AJ244" s="12"/>
      <c r="AK244" s="12"/>
      <c r="AL244" s="12"/>
      <c r="AM244"/>
      <c r="AN244" s="12"/>
      <c r="AO244" s="12"/>
    </row>
    <row r="245" spans="1:41" ht="12" customHeight="1" x14ac:dyDescent="0.25">
      <c r="H245" s="5"/>
      <c r="J245" s="5"/>
      <c r="K245" s="5"/>
      <c r="L245" s="5"/>
      <c r="M245" s="5"/>
      <c r="P245" s="5"/>
      <c r="Q245" s="5"/>
      <c r="R245" s="12"/>
      <c r="S245" s="12"/>
      <c r="T245" s="12"/>
      <c r="U245" s="12"/>
      <c r="V245"/>
      <c r="W245"/>
      <c r="X245"/>
      <c r="Y245"/>
      <c r="Z245"/>
      <c r="AA245"/>
      <c r="AB245"/>
      <c r="AC245"/>
      <c r="AD245"/>
      <c r="AE245"/>
      <c r="AF245"/>
      <c r="AG245"/>
      <c r="AH245"/>
      <c r="AI245" s="12"/>
      <c r="AJ245" s="12"/>
      <c r="AK245" s="12"/>
      <c r="AL245" s="12"/>
      <c r="AM245" s="12"/>
      <c r="AN245" s="12"/>
      <c r="AO245" s="12"/>
    </row>
    <row r="246" spans="1:41" ht="12" customHeight="1" x14ac:dyDescent="0.25">
      <c r="A246" s="11" t="s">
        <v>272</v>
      </c>
      <c r="E246" s="8"/>
      <c r="F246" s="8"/>
      <c r="G246" s="15"/>
      <c r="H246" s="15"/>
      <c r="I246" s="15"/>
      <c r="J246" s="15"/>
      <c r="K246" s="15"/>
      <c r="L246" s="15"/>
      <c r="M246" s="15"/>
      <c r="N246" s="15"/>
      <c r="O246" s="15"/>
      <c r="P246" s="5"/>
      <c r="Q246" s="5"/>
      <c r="R246" s="12"/>
      <c r="S246" s="12"/>
      <c r="T246" s="12"/>
      <c r="U246" s="12"/>
      <c r="V246"/>
      <c r="W246"/>
      <c r="X246"/>
      <c r="Y246"/>
      <c r="Z246"/>
      <c r="AA246"/>
      <c r="AB246"/>
      <c r="AC246"/>
      <c r="AD246"/>
      <c r="AE246"/>
      <c r="AF246"/>
      <c r="AG246"/>
      <c r="AH246"/>
      <c r="AI246" s="12"/>
      <c r="AJ246" s="12"/>
      <c r="AK246" s="12"/>
      <c r="AL246" s="12"/>
      <c r="AM246"/>
      <c r="AN246" s="12"/>
      <c r="AO246" s="12"/>
    </row>
    <row r="247" spans="1:41" ht="12" customHeight="1" x14ac:dyDescent="0.25">
      <c r="A247" s="21" t="s">
        <v>322</v>
      </c>
      <c r="B247" s="21" t="s">
        <v>333</v>
      </c>
      <c r="C247" s="21" t="s">
        <v>323</v>
      </c>
      <c r="D247" s="21" t="s">
        <v>324</v>
      </c>
      <c r="E247" s="21" t="s">
        <v>325</v>
      </c>
      <c r="F247" s="21" t="s">
        <v>326</v>
      </c>
      <c r="G247" s="22" t="s">
        <v>327</v>
      </c>
      <c r="H247" s="22" t="s">
        <v>328</v>
      </c>
      <c r="I247" s="22" t="s">
        <v>329</v>
      </c>
      <c r="J247" s="22" t="s">
        <v>0</v>
      </c>
      <c r="K247" s="22" t="s">
        <v>1</v>
      </c>
      <c r="L247" s="22" t="s">
        <v>2</v>
      </c>
      <c r="M247" s="22" t="s">
        <v>330</v>
      </c>
      <c r="N247" s="22" t="s">
        <v>331</v>
      </c>
      <c r="O247" s="22" t="s">
        <v>332</v>
      </c>
      <c r="P247" s="5"/>
      <c r="Q247" s="5"/>
      <c r="R247" s="12"/>
      <c r="S247" s="12"/>
      <c r="T247" s="12"/>
      <c r="U247" s="12"/>
      <c r="V247"/>
      <c r="W247"/>
      <c r="X247"/>
      <c r="Y247"/>
      <c r="Z247"/>
      <c r="AA247"/>
      <c r="AB247"/>
      <c r="AC247"/>
      <c r="AD247"/>
      <c r="AE247"/>
      <c r="AF247"/>
      <c r="AG247"/>
      <c r="AH247"/>
      <c r="AI247" s="12"/>
      <c r="AJ247" s="12"/>
      <c r="AK247" s="12"/>
      <c r="AL247" s="12"/>
      <c r="AM247" s="12"/>
      <c r="AN247" s="12"/>
      <c r="AO247" s="12"/>
    </row>
    <row r="248" spans="1:41" ht="12" customHeight="1" x14ac:dyDescent="0.25">
      <c r="A248" s="5" t="s">
        <v>398</v>
      </c>
      <c r="B248" s="5" t="s">
        <v>245</v>
      </c>
      <c r="C248" s="5" t="s">
        <v>264</v>
      </c>
      <c r="D248" s="5" t="s">
        <v>262</v>
      </c>
      <c r="E248" s="8">
        <v>45839</v>
      </c>
      <c r="F248" s="8">
        <v>46023</v>
      </c>
      <c r="G248" s="15">
        <v>150000</v>
      </c>
      <c r="H248" s="15">
        <v>0</v>
      </c>
      <c r="I248" s="15">
        <f t="shared" ref="I248" si="73">+G248+H248</f>
        <v>150000</v>
      </c>
      <c r="J248" s="15">
        <v>4305</v>
      </c>
      <c r="K248" s="15">
        <v>23866.62</v>
      </c>
      <c r="L248" s="15">
        <v>4560</v>
      </c>
      <c r="M248" s="15">
        <v>1310.5</v>
      </c>
      <c r="N248" s="15">
        <f t="shared" ref="N248" si="74">+J248+K248+L248+M248</f>
        <v>34042.119999999995</v>
      </c>
      <c r="O248" s="15">
        <f t="shared" ref="O248" si="75">+I248-N248</f>
        <v>115957.88</v>
      </c>
      <c r="P248" s="5"/>
      <c r="Q248" s="5"/>
      <c r="R248" s="12"/>
      <c r="S248" s="12"/>
      <c r="T248" s="12"/>
      <c r="U248" s="12"/>
      <c r="V248"/>
      <c r="W248"/>
      <c r="X248"/>
      <c r="Y248"/>
      <c r="Z248"/>
      <c r="AA248"/>
      <c r="AB248"/>
      <c r="AC248"/>
      <c r="AD248"/>
      <c r="AE248"/>
      <c r="AF248"/>
      <c r="AG248"/>
      <c r="AH248"/>
      <c r="AI248" s="12"/>
      <c r="AJ248" s="12"/>
      <c r="AK248" s="12"/>
      <c r="AL248" s="12"/>
      <c r="AM248"/>
      <c r="AN248" s="12"/>
      <c r="AO248" s="12"/>
    </row>
    <row r="249" spans="1:41" ht="12" customHeight="1" thickBot="1" x14ac:dyDescent="0.3">
      <c r="D249" s="24">
        <v>1</v>
      </c>
      <c r="E249" s="19"/>
      <c r="F249" s="19"/>
      <c r="G249" s="19">
        <f>SUM(G248)</f>
        <v>150000</v>
      </c>
      <c r="H249" s="19">
        <f t="shared" ref="H249:O249" si="76">SUM(H248)</f>
        <v>0</v>
      </c>
      <c r="I249" s="19">
        <f t="shared" si="76"/>
        <v>150000</v>
      </c>
      <c r="J249" s="19">
        <f t="shared" si="76"/>
        <v>4305</v>
      </c>
      <c r="K249" s="19">
        <f t="shared" si="76"/>
        <v>23866.62</v>
      </c>
      <c r="L249" s="19">
        <f t="shared" si="76"/>
        <v>4560</v>
      </c>
      <c r="M249" s="19">
        <f t="shared" si="76"/>
        <v>1310.5</v>
      </c>
      <c r="N249" s="19">
        <f t="shared" si="76"/>
        <v>34042.119999999995</v>
      </c>
      <c r="O249" s="19">
        <f t="shared" si="76"/>
        <v>115957.88</v>
      </c>
      <c r="P249" s="5"/>
      <c r="Q249" s="5"/>
      <c r="R249" s="12"/>
      <c r="S249" s="12"/>
      <c r="T249" s="12"/>
      <c r="U249" s="12"/>
      <c r="V249"/>
      <c r="W249"/>
      <c r="X249"/>
      <c r="Y249"/>
      <c r="Z249"/>
      <c r="AA249"/>
      <c r="AB249"/>
      <c r="AC249"/>
      <c r="AD249"/>
      <c r="AE249"/>
      <c r="AF249"/>
      <c r="AG249"/>
      <c r="AH249"/>
      <c r="AI249" s="12"/>
      <c r="AJ249" s="12"/>
      <c r="AK249" s="12"/>
      <c r="AL249" s="12"/>
      <c r="AM249"/>
      <c r="AN249" s="12"/>
      <c r="AO249" s="12"/>
    </row>
    <row r="250" spans="1:41" ht="12" customHeight="1" x14ac:dyDescent="0.25">
      <c r="H250" s="5"/>
      <c r="J250" s="5"/>
      <c r="K250" s="5"/>
      <c r="L250" s="5"/>
      <c r="M250" s="5"/>
      <c r="P250" s="5"/>
      <c r="Q250" s="5"/>
      <c r="R250" s="12"/>
      <c r="S250" s="12"/>
      <c r="T250" s="12"/>
      <c r="U250" s="12"/>
      <c r="V250"/>
      <c r="W250"/>
      <c r="X250"/>
      <c r="Y250"/>
      <c r="Z250"/>
      <c r="AA250"/>
      <c r="AB250"/>
      <c r="AC250"/>
      <c r="AD250"/>
      <c r="AE250"/>
      <c r="AF250"/>
      <c r="AG250"/>
      <c r="AH250"/>
      <c r="AI250" s="12"/>
      <c r="AJ250" s="12"/>
      <c r="AK250" s="12"/>
      <c r="AL250" s="12"/>
      <c r="AM250"/>
      <c r="AN250" s="12"/>
      <c r="AO250" s="12"/>
    </row>
    <row r="251" spans="1:41" ht="12" customHeight="1" x14ac:dyDescent="0.25">
      <c r="H251" s="5"/>
      <c r="J251" s="5"/>
      <c r="K251" s="5"/>
      <c r="L251" s="5"/>
      <c r="M251" s="5"/>
      <c r="P251" s="5"/>
      <c r="Q251" s="5"/>
      <c r="R251" s="12"/>
      <c r="S251" s="12"/>
      <c r="T251" s="12"/>
      <c r="U251" s="12"/>
      <c r="V251"/>
      <c r="W251"/>
      <c r="X251"/>
      <c r="Y251"/>
      <c r="Z251"/>
      <c r="AA251"/>
      <c r="AB251"/>
      <c r="AC251"/>
      <c r="AD251"/>
      <c r="AE251"/>
      <c r="AF251"/>
      <c r="AG251"/>
      <c r="AH251"/>
      <c r="AI251" s="12"/>
      <c r="AJ251" s="12"/>
      <c r="AK251" s="12"/>
      <c r="AL251" s="12"/>
      <c r="AM251"/>
      <c r="AN251" s="12"/>
      <c r="AO251" s="12"/>
    </row>
    <row r="252" spans="1:41" ht="12" customHeight="1" x14ac:dyDescent="0.25">
      <c r="H252" s="5"/>
      <c r="J252" s="5"/>
      <c r="K252" s="5"/>
      <c r="L252" s="5"/>
      <c r="M252" s="5"/>
      <c r="P252" s="5"/>
      <c r="Q252" s="5"/>
      <c r="R252" s="12"/>
      <c r="S252" s="12"/>
      <c r="T252" s="12"/>
      <c r="U252" s="12"/>
      <c r="V252"/>
      <c r="W252"/>
      <c r="X252"/>
      <c r="Y252"/>
      <c r="Z252"/>
      <c r="AA252"/>
      <c r="AB252"/>
      <c r="AC252"/>
      <c r="AD252"/>
      <c r="AE252"/>
      <c r="AF252"/>
      <c r="AG252"/>
      <c r="AH252"/>
      <c r="AI252" s="12"/>
      <c r="AJ252" s="12"/>
      <c r="AK252" s="12"/>
      <c r="AL252" s="12"/>
      <c r="AM252"/>
      <c r="AN252" s="12"/>
      <c r="AO252" s="12"/>
    </row>
    <row r="253" spans="1:41" ht="12" customHeight="1" x14ac:dyDescent="0.25">
      <c r="A253" s="11" t="s">
        <v>246</v>
      </c>
      <c r="D253" s="1"/>
      <c r="E253" s="8"/>
      <c r="F253" s="8"/>
      <c r="G253" s="15"/>
      <c r="H253" s="4"/>
      <c r="I253" s="4"/>
      <c r="J253" s="15"/>
      <c r="K253" s="15"/>
      <c r="L253" s="15"/>
      <c r="M253" s="15"/>
      <c r="N253" s="15"/>
      <c r="O253" s="15"/>
      <c r="P253" s="5"/>
      <c r="Q253" s="5"/>
      <c r="R253" s="12"/>
      <c r="S253" s="12"/>
      <c r="T253" s="12"/>
      <c r="U253" s="12"/>
      <c r="V253"/>
      <c r="W253"/>
      <c r="X253"/>
      <c r="Y253"/>
      <c r="Z253"/>
      <c r="AA253"/>
      <c r="AB253"/>
      <c r="AC253"/>
      <c r="AD253"/>
      <c r="AE253"/>
      <c r="AF253"/>
      <c r="AG253"/>
      <c r="AH253"/>
      <c r="AI253" s="12"/>
      <c r="AJ253" s="12"/>
      <c r="AK253"/>
      <c r="AL253" s="12"/>
      <c r="AM253"/>
      <c r="AN253" s="12"/>
      <c r="AO253" s="12"/>
    </row>
    <row r="254" spans="1:41" ht="12" customHeight="1" x14ac:dyDescent="0.25">
      <c r="A254" s="21" t="s">
        <v>322</v>
      </c>
      <c r="B254" s="21" t="s">
        <v>333</v>
      </c>
      <c r="C254" s="21" t="s">
        <v>323</v>
      </c>
      <c r="D254" s="21" t="s">
        <v>324</v>
      </c>
      <c r="E254" s="21" t="s">
        <v>325</v>
      </c>
      <c r="F254" s="21" t="s">
        <v>326</v>
      </c>
      <c r="G254" s="22" t="s">
        <v>327</v>
      </c>
      <c r="H254" s="22" t="s">
        <v>328</v>
      </c>
      <c r="I254" s="22" t="s">
        <v>329</v>
      </c>
      <c r="J254" s="22" t="s">
        <v>0</v>
      </c>
      <c r="K254" s="22" t="s">
        <v>1</v>
      </c>
      <c r="L254" s="22" t="s">
        <v>2</v>
      </c>
      <c r="M254" s="22" t="s">
        <v>330</v>
      </c>
      <c r="N254" s="22" t="s">
        <v>331</v>
      </c>
      <c r="O254" s="22" t="s">
        <v>332</v>
      </c>
      <c r="P254" s="5"/>
      <c r="Q254" s="5"/>
      <c r="R254" s="12"/>
      <c r="S254" s="12"/>
      <c r="T254" s="12"/>
      <c r="U254" s="12"/>
      <c r="V254"/>
      <c r="W254"/>
      <c r="X254"/>
      <c r="Y254"/>
      <c r="Z254"/>
      <c r="AA254"/>
      <c r="AB254"/>
      <c r="AC254"/>
      <c r="AD254"/>
      <c r="AE254"/>
      <c r="AF254"/>
      <c r="AG254"/>
      <c r="AH254"/>
      <c r="AI254" s="12"/>
      <c r="AJ254" s="12"/>
      <c r="AK254" s="12"/>
      <c r="AL254" s="12"/>
      <c r="AM254"/>
      <c r="AN254" s="12"/>
      <c r="AO254" s="12"/>
    </row>
    <row r="255" spans="1:41" ht="12" customHeight="1" x14ac:dyDescent="0.25">
      <c r="A255" s="5" t="s">
        <v>253</v>
      </c>
      <c r="B255" s="5" t="s">
        <v>8</v>
      </c>
      <c r="C255" s="5" t="s">
        <v>264</v>
      </c>
      <c r="D255" s="5" t="s">
        <v>262</v>
      </c>
      <c r="E255" s="8">
        <v>45839</v>
      </c>
      <c r="F255" s="8">
        <v>46023</v>
      </c>
      <c r="G255" s="15">
        <v>50000</v>
      </c>
      <c r="H255" s="15">
        <v>0</v>
      </c>
      <c r="I255" s="15">
        <f t="shared" ref="I255:I266" si="77">+G255+H255</f>
        <v>50000</v>
      </c>
      <c r="J255" s="15">
        <v>1435</v>
      </c>
      <c r="K255" s="15">
        <v>1854</v>
      </c>
      <c r="L255" s="15">
        <v>1520</v>
      </c>
      <c r="M255" s="15">
        <v>45171</v>
      </c>
      <c r="N255" s="15">
        <f t="shared" ref="N255:N266" si="78">+J255+K255+L255+M255</f>
        <v>49980</v>
      </c>
      <c r="O255" s="15">
        <f t="shared" ref="O255:O266" si="79">+I255-N255</f>
        <v>20</v>
      </c>
      <c r="P255" s="5"/>
      <c r="Q255" s="5"/>
      <c r="R255" s="12"/>
      <c r="S255" s="12"/>
      <c r="T255" s="12"/>
      <c r="U255" s="12"/>
      <c r="V255"/>
      <c r="W255"/>
      <c r="X255"/>
      <c r="Y255"/>
      <c r="Z255"/>
      <c r="AA255"/>
      <c r="AB255"/>
      <c r="AC255"/>
      <c r="AD255"/>
      <c r="AE255"/>
      <c r="AF255"/>
      <c r="AG255"/>
      <c r="AH255"/>
      <c r="AI255" s="12"/>
      <c r="AJ255" s="12"/>
      <c r="AK255" s="12"/>
      <c r="AL255" s="12"/>
      <c r="AM255"/>
      <c r="AN255" s="12"/>
      <c r="AO255" s="12"/>
    </row>
    <row r="256" spans="1:41" ht="12" customHeight="1" x14ac:dyDescent="0.25">
      <c r="A256" s="5" t="s">
        <v>249</v>
      </c>
      <c r="B256" s="5" t="s">
        <v>8</v>
      </c>
      <c r="C256" s="5" t="s">
        <v>264</v>
      </c>
      <c r="D256" s="5" t="s">
        <v>263</v>
      </c>
      <c r="E256" s="8">
        <v>45809</v>
      </c>
      <c r="F256" s="8">
        <v>45992</v>
      </c>
      <c r="G256" s="15">
        <v>50000</v>
      </c>
      <c r="H256" s="15">
        <v>0</v>
      </c>
      <c r="I256" s="15">
        <f t="shared" si="77"/>
        <v>50000</v>
      </c>
      <c r="J256" s="15">
        <v>1435</v>
      </c>
      <c r="K256" s="15">
        <v>1854</v>
      </c>
      <c r="L256" s="15">
        <v>1520</v>
      </c>
      <c r="M256" s="15">
        <v>25</v>
      </c>
      <c r="N256" s="15">
        <f t="shared" si="78"/>
        <v>4834</v>
      </c>
      <c r="O256" s="15">
        <f t="shared" si="79"/>
        <v>45166</v>
      </c>
      <c r="P256" s="5"/>
      <c r="Q256" s="5"/>
      <c r="R256" s="12"/>
      <c r="S256" s="12"/>
      <c r="T256" s="12"/>
      <c r="U256" s="12"/>
      <c r="V256"/>
      <c r="W256"/>
      <c r="X256"/>
      <c r="Y256"/>
      <c r="Z256"/>
      <c r="AA256"/>
      <c r="AB256"/>
      <c r="AC256"/>
      <c r="AD256"/>
      <c r="AE256"/>
      <c r="AF256"/>
      <c r="AG256"/>
      <c r="AH256"/>
      <c r="AI256" s="12"/>
      <c r="AJ256" s="12"/>
      <c r="AK256" s="12"/>
      <c r="AL256" s="12"/>
      <c r="AM256"/>
      <c r="AN256" s="12"/>
      <c r="AO256" s="12"/>
    </row>
    <row r="257" spans="1:41" ht="12" customHeight="1" x14ac:dyDescent="0.25">
      <c r="A257" s="5" t="s">
        <v>256</v>
      </c>
      <c r="B257" s="5" t="s">
        <v>8</v>
      </c>
      <c r="C257" s="5" t="s">
        <v>264</v>
      </c>
      <c r="D257" s="5" t="s">
        <v>263</v>
      </c>
      <c r="E257" s="8">
        <v>45839</v>
      </c>
      <c r="F257" s="8">
        <v>46023</v>
      </c>
      <c r="G257" s="15">
        <v>50000</v>
      </c>
      <c r="H257" s="15">
        <v>0</v>
      </c>
      <c r="I257" s="15">
        <f t="shared" si="77"/>
        <v>50000</v>
      </c>
      <c r="J257" s="15">
        <v>1435</v>
      </c>
      <c r="K257" s="15">
        <v>1854</v>
      </c>
      <c r="L257" s="15">
        <v>1520</v>
      </c>
      <c r="M257" s="15">
        <v>25</v>
      </c>
      <c r="N257" s="15">
        <f t="shared" si="78"/>
        <v>4834</v>
      </c>
      <c r="O257" s="15">
        <f t="shared" si="79"/>
        <v>45166</v>
      </c>
      <c r="P257" s="5"/>
      <c r="Q257" s="5"/>
      <c r="R257" s="12"/>
      <c r="S257" s="12"/>
      <c r="T257" s="12"/>
      <c r="U257" s="12"/>
      <c r="V257"/>
      <c r="W257"/>
      <c r="X257"/>
      <c r="Y257"/>
      <c r="Z257"/>
      <c r="AA257"/>
      <c r="AB257"/>
      <c r="AC257"/>
      <c r="AD257"/>
      <c r="AE257"/>
      <c r="AF257"/>
      <c r="AG257"/>
      <c r="AH257"/>
      <c r="AI257" s="12"/>
      <c r="AJ257" s="12"/>
      <c r="AK257" s="12"/>
      <c r="AL257" s="12"/>
      <c r="AM257"/>
      <c r="AN257" s="12"/>
      <c r="AO257" s="12"/>
    </row>
    <row r="258" spans="1:41" ht="12" customHeight="1" x14ac:dyDescent="0.25">
      <c r="A258" s="5" t="s">
        <v>254</v>
      </c>
      <c r="B258" s="5" t="s">
        <v>8</v>
      </c>
      <c r="C258" s="5" t="s">
        <v>264</v>
      </c>
      <c r="D258" s="5" t="s">
        <v>263</v>
      </c>
      <c r="E258" s="8">
        <v>45839</v>
      </c>
      <c r="F258" s="8">
        <v>46023</v>
      </c>
      <c r="G258" s="15">
        <v>50000</v>
      </c>
      <c r="H258" s="15">
        <v>0</v>
      </c>
      <c r="I258" s="15">
        <f t="shared" si="77"/>
        <v>50000</v>
      </c>
      <c r="J258" s="15">
        <v>1435</v>
      </c>
      <c r="K258" s="15">
        <v>1854</v>
      </c>
      <c r="L258" s="15">
        <v>1520</v>
      </c>
      <c r="M258" s="15">
        <v>25</v>
      </c>
      <c r="N258" s="15">
        <f t="shared" si="78"/>
        <v>4834</v>
      </c>
      <c r="O258" s="15">
        <f t="shared" si="79"/>
        <v>45166</v>
      </c>
      <c r="P258" s="5"/>
      <c r="Q258" s="5"/>
      <c r="R258" s="12"/>
      <c r="S258" s="12"/>
      <c r="T258" s="12"/>
      <c r="U258" s="12"/>
      <c r="V258"/>
      <c r="W258"/>
      <c r="X258"/>
      <c r="Y258"/>
      <c r="Z258"/>
      <c r="AA258"/>
      <c r="AB258"/>
      <c r="AC258"/>
      <c r="AD258"/>
      <c r="AE258"/>
      <c r="AF258"/>
      <c r="AG258"/>
      <c r="AH258"/>
      <c r="AI258" s="12"/>
      <c r="AJ258" s="12"/>
      <c r="AK258" s="12"/>
      <c r="AL258" s="12"/>
      <c r="AM258"/>
      <c r="AN258" s="12"/>
      <c r="AO258" s="12"/>
    </row>
    <row r="259" spans="1:41" ht="12" customHeight="1" x14ac:dyDescent="0.25">
      <c r="A259" s="5" t="s">
        <v>10</v>
      </c>
      <c r="B259" s="5" t="s">
        <v>8</v>
      </c>
      <c r="C259" s="5" t="s">
        <v>264</v>
      </c>
      <c r="D259" s="5" t="s">
        <v>263</v>
      </c>
      <c r="E259" s="8">
        <v>45717</v>
      </c>
      <c r="F259" s="8">
        <v>45901</v>
      </c>
      <c r="G259" s="15">
        <v>50000</v>
      </c>
      <c r="H259" s="15">
        <v>0</v>
      </c>
      <c r="I259" s="15">
        <f t="shared" si="77"/>
        <v>50000</v>
      </c>
      <c r="J259" s="15">
        <v>1435</v>
      </c>
      <c r="K259" s="15">
        <v>1854</v>
      </c>
      <c r="L259" s="15">
        <v>1520</v>
      </c>
      <c r="M259" s="15">
        <v>25</v>
      </c>
      <c r="N259" s="15">
        <f t="shared" si="78"/>
        <v>4834</v>
      </c>
      <c r="O259" s="15">
        <f t="shared" si="79"/>
        <v>45166</v>
      </c>
      <c r="P259" s="5"/>
      <c r="Q259" s="5"/>
      <c r="R259" s="12"/>
      <c r="S259" s="12"/>
      <c r="T259" s="12"/>
      <c r="U259" s="12"/>
      <c r="V259"/>
      <c r="W259"/>
      <c r="X259"/>
      <c r="Y259"/>
      <c r="Z259"/>
      <c r="AA259"/>
      <c r="AB259"/>
      <c r="AC259"/>
      <c r="AD259"/>
      <c r="AE259"/>
      <c r="AF259"/>
      <c r="AG259"/>
      <c r="AH259"/>
      <c r="AI259" s="12"/>
      <c r="AJ259" s="12"/>
      <c r="AK259" s="12"/>
      <c r="AL259" s="12"/>
      <c r="AM259" s="12"/>
      <c r="AN259" s="12"/>
      <c r="AO259" s="12"/>
    </row>
    <row r="260" spans="1:41" ht="12" customHeight="1" x14ac:dyDescent="0.25">
      <c r="A260" s="10" t="s">
        <v>338</v>
      </c>
      <c r="B260" s="5" t="s">
        <v>8</v>
      </c>
      <c r="C260" s="5" t="s">
        <v>264</v>
      </c>
      <c r="D260" s="1" t="s">
        <v>263</v>
      </c>
      <c r="E260" s="8">
        <v>45748</v>
      </c>
      <c r="F260" s="8">
        <v>45931</v>
      </c>
      <c r="G260" s="15">
        <v>50000</v>
      </c>
      <c r="H260" s="4">
        <v>0</v>
      </c>
      <c r="I260" s="15">
        <f t="shared" si="77"/>
        <v>50000</v>
      </c>
      <c r="J260" s="15">
        <v>1435</v>
      </c>
      <c r="K260" s="15">
        <v>1854</v>
      </c>
      <c r="L260" s="15">
        <v>1520</v>
      </c>
      <c r="M260" s="15">
        <v>25</v>
      </c>
      <c r="N260" s="15">
        <f t="shared" si="78"/>
        <v>4834</v>
      </c>
      <c r="O260" s="15">
        <f t="shared" si="79"/>
        <v>45166</v>
      </c>
      <c r="P260" s="5"/>
      <c r="Q260" s="5"/>
      <c r="R260" s="12"/>
      <c r="S260" s="12"/>
      <c r="T260" s="12"/>
      <c r="U260" s="12"/>
      <c r="V260"/>
      <c r="W260"/>
      <c r="X260"/>
      <c r="Y260"/>
      <c r="Z260"/>
      <c r="AA260"/>
      <c r="AB260"/>
      <c r="AC260"/>
      <c r="AD260"/>
      <c r="AE260"/>
      <c r="AF260"/>
      <c r="AG260"/>
      <c r="AH260"/>
      <c r="AI260" s="12"/>
      <c r="AJ260" s="12"/>
      <c r="AK260" s="12"/>
      <c r="AL260" s="12"/>
      <c r="AM260"/>
      <c r="AN260" s="12"/>
      <c r="AO260" s="12"/>
    </row>
    <row r="261" spans="1:41" ht="12" customHeight="1" x14ac:dyDescent="0.25">
      <c r="A261" s="5" t="s">
        <v>251</v>
      </c>
      <c r="B261" s="5" t="s">
        <v>8</v>
      </c>
      <c r="C261" s="5" t="s">
        <v>264</v>
      </c>
      <c r="D261" s="5" t="s">
        <v>262</v>
      </c>
      <c r="E261" s="8">
        <v>45839</v>
      </c>
      <c r="F261" s="8">
        <v>46023</v>
      </c>
      <c r="G261" s="15">
        <v>50000</v>
      </c>
      <c r="H261" s="15">
        <v>0</v>
      </c>
      <c r="I261" s="15">
        <f t="shared" si="77"/>
        <v>50000</v>
      </c>
      <c r="J261" s="15">
        <v>1435</v>
      </c>
      <c r="K261" s="15">
        <v>1854</v>
      </c>
      <c r="L261" s="15">
        <v>1520</v>
      </c>
      <c r="M261" s="15">
        <v>1050</v>
      </c>
      <c r="N261" s="15">
        <f t="shared" si="78"/>
        <v>5859</v>
      </c>
      <c r="O261" s="15">
        <f t="shared" si="79"/>
        <v>44141</v>
      </c>
      <c r="P261" s="5"/>
      <c r="Q261" s="5"/>
      <c r="R261" s="12"/>
      <c r="S261" s="12"/>
      <c r="T261" s="12"/>
      <c r="U261" s="12"/>
      <c r="V261"/>
      <c r="W261"/>
      <c r="X261"/>
      <c r="Y261"/>
      <c r="Z261"/>
      <c r="AA261"/>
      <c r="AB261"/>
      <c r="AC261"/>
      <c r="AD261"/>
      <c r="AE261"/>
      <c r="AF261"/>
      <c r="AG261"/>
      <c r="AH261"/>
      <c r="AI261" s="12"/>
      <c r="AJ261" s="12"/>
      <c r="AK261" s="12"/>
      <c r="AL261" s="12"/>
      <c r="AM261"/>
      <c r="AN261" s="12"/>
      <c r="AO261" s="12"/>
    </row>
    <row r="262" spans="1:41" ht="12" customHeight="1" x14ac:dyDescent="0.25">
      <c r="A262" s="5" t="s">
        <v>247</v>
      </c>
      <c r="B262" s="5" t="s">
        <v>8</v>
      </c>
      <c r="C262" s="5" t="s">
        <v>264</v>
      </c>
      <c r="D262" s="5" t="s">
        <v>263</v>
      </c>
      <c r="E262" s="8">
        <v>45870</v>
      </c>
      <c r="F262" s="8">
        <v>46054</v>
      </c>
      <c r="G262" s="15">
        <v>50000</v>
      </c>
      <c r="H262" s="15">
        <v>0</v>
      </c>
      <c r="I262" s="15">
        <f t="shared" si="77"/>
        <v>50000</v>
      </c>
      <c r="J262" s="15">
        <v>1435</v>
      </c>
      <c r="K262" s="15">
        <v>1854</v>
      </c>
      <c r="L262" s="15">
        <v>1520</v>
      </c>
      <c r="M262" s="15">
        <v>25</v>
      </c>
      <c r="N262" s="15">
        <f t="shared" si="78"/>
        <v>4834</v>
      </c>
      <c r="O262" s="15">
        <f t="shared" si="79"/>
        <v>45166</v>
      </c>
      <c r="P262" s="5"/>
      <c r="Q262" s="5"/>
      <c r="R262" s="12"/>
      <c r="S262" s="12"/>
      <c r="T262" s="12"/>
      <c r="U262" s="12"/>
      <c r="V262"/>
      <c r="W262"/>
      <c r="X262"/>
      <c r="Y262"/>
      <c r="Z262"/>
      <c r="AA262"/>
      <c r="AB262"/>
      <c r="AC262"/>
      <c r="AD262"/>
      <c r="AE262"/>
      <c r="AF262"/>
      <c r="AG262"/>
      <c r="AH262"/>
      <c r="AI262" s="12"/>
      <c r="AJ262" s="12"/>
      <c r="AK262" s="12"/>
      <c r="AL262" s="12"/>
      <c r="AM262"/>
      <c r="AN262" s="12"/>
      <c r="AO262" s="12"/>
    </row>
    <row r="263" spans="1:41" ht="12" customHeight="1" x14ac:dyDescent="0.25">
      <c r="A263" s="5" t="s">
        <v>248</v>
      </c>
      <c r="B263" s="5" t="s">
        <v>8</v>
      </c>
      <c r="C263" s="5" t="s">
        <v>264</v>
      </c>
      <c r="D263" s="5" t="s">
        <v>262</v>
      </c>
      <c r="E263" s="8">
        <v>45778</v>
      </c>
      <c r="F263" s="8">
        <v>45962</v>
      </c>
      <c r="G263" s="15">
        <v>50000</v>
      </c>
      <c r="H263" s="15">
        <v>0</v>
      </c>
      <c r="I263" s="15">
        <f t="shared" si="77"/>
        <v>50000</v>
      </c>
      <c r="J263" s="15">
        <v>1435</v>
      </c>
      <c r="K263" s="15">
        <v>1854</v>
      </c>
      <c r="L263" s="15">
        <v>1520</v>
      </c>
      <c r="M263" s="15">
        <v>1665.49</v>
      </c>
      <c r="N263" s="15">
        <f t="shared" si="78"/>
        <v>6474.49</v>
      </c>
      <c r="O263" s="15">
        <f t="shared" si="79"/>
        <v>43525.51</v>
      </c>
      <c r="P263" s="5"/>
      <c r="Q263" s="5"/>
      <c r="R263" s="12"/>
      <c r="S263" s="12"/>
      <c r="T263" s="12"/>
      <c r="U263" s="12"/>
      <c r="V263"/>
      <c r="W263"/>
      <c r="X263"/>
      <c r="Y263"/>
      <c r="Z263"/>
      <c r="AA263"/>
      <c r="AB263"/>
      <c r="AC263"/>
      <c r="AD263"/>
      <c r="AE263"/>
      <c r="AF263"/>
      <c r="AG263"/>
      <c r="AH263"/>
      <c r="AI263" s="12"/>
      <c r="AJ263" s="12"/>
      <c r="AK263" s="12"/>
      <c r="AL263" s="12"/>
      <c r="AM263"/>
      <c r="AN263" s="12"/>
      <c r="AO263" s="12"/>
    </row>
    <row r="264" spans="1:41" ht="12" customHeight="1" x14ac:dyDescent="0.25">
      <c r="A264" s="5" t="s">
        <v>255</v>
      </c>
      <c r="B264" s="5" t="s">
        <v>8</v>
      </c>
      <c r="C264" s="5" t="s">
        <v>264</v>
      </c>
      <c r="D264" s="5" t="s">
        <v>263</v>
      </c>
      <c r="E264" s="8">
        <v>45839</v>
      </c>
      <c r="F264" s="8">
        <v>46023</v>
      </c>
      <c r="G264" s="15">
        <v>50000</v>
      </c>
      <c r="H264" s="15">
        <v>0</v>
      </c>
      <c r="I264" s="15">
        <f t="shared" si="77"/>
        <v>50000</v>
      </c>
      <c r="J264" s="15">
        <v>1435</v>
      </c>
      <c r="K264" s="15">
        <v>1854</v>
      </c>
      <c r="L264" s="15">
        <v>1520</v>
      </c>
      <c r="M264" s="15">
        <v>25</v>
      </c>
      <c r="N264" s="15">
        <f t="shared" si="78"/>
        <v>4834</v>
      </c>
      <c r="O264" s="15">
        <f t="shared" si="79"/>
        <v>45166</v>
      </c>
      <c r="P264" s="5"/>
      <c r="Q264" s="5"/>
      <c r="R264" s="12"/>
      <c r="S264" s="12"/>
      <c r="T264" s="12"/>
      <c r="U264" s="12"/>
      <c r="V264"/>
      <c r="W264"/>
      <c r="X264"/>
      <c r="Y264"/>
      <c r="Z264"/>
      <c r="AA264"/>
      <c r="AB264"/>
      <c r="AC264"/>
      <c r="AD264"/>
      <c r="AE264"/>
      <c r="AF264"/>
      <c r="AG264"/>
      <c r="AH264"/>
      <c r="AI264" s="12"/>
      <c r="AJ264" s="12"/>
      <c r="AK264" s="12"/>
      <c r="AL264" s="12"/>
      <c r="AM264"/>
      <c r="AN264" s="12"/>
      <c r="AO264" s="12"/>
    </row>
    <row r="265" spans="1:41" ht="12" customHeight="1" x14ac:dyDescent="0.25">
      <c r="A265" s="5" t="s">
        <v>250</v>
      </c>
      <c r="B265" s="5" t="s">
        <v>8</v>
      </c>
      <c r="C265" s="5" t="s">
        <v>264</v>
      </c>
      <c r="D265" s="5" t="s">
        <v>263</v>
      </c>
      <c r="E265" s="8">
        <v>45839</v>
      </c>
      <c r="F265" s="8">
        <v>46023</v>
      </c>
      <c r="G265" s="15">
        <v>50000</v>
      </c>
      <c r="H265" s="15">
        <v>0</v>
      </c>
      <c r="I265" s="15">
        <f t="shared" si="77"/>
        <v>50000</v>
      </c>
      <c r="J265" s="15">
        <v>1435</v>
      </c>
      <c r="K265" s="15">
        <v>1854</v>
      </c>
      <c r="L265" s="15">
        <v>1520</v>
      </c>
      <c r="M265" s="15">
        <v>25</v>
      </c>
      <c r="N265" s="15">
        <f t="shared" si="78"/>
        <v>4834</v>
      </c>
      <c r="O265" s="15">
        <f t="shared" si="79"/>
        <v>45166</v>
      </c>
      <c r="P265" s="5"/>
      <c r="Q265" s="5"/>
      <c r="R265" s="12"/>
      <c r="S265" s="12"/>
      <c r="T265" s="12"/>
      <c r="U265" s="12"/>
      <c r="V265"/>
      <c r="W265"/>
      <c r="X265"/>
      <c r="Y265"/>
      <c r="Z265"/>
      <c r="AA265"/>
      <c r="AB265"/>
      <c r="AC265"/>
      <c r="AD265"/>
      <c r="AE265"/>
      <c r="AF265"/>
      <c r="AG265"/>
      <c r="AH265"/>
      <c r="AI265" s="12"/>
      <c r="AJ265" s="12"/>
      <c r="AK265" s="12"/>
      <c r="AL265" s="12"/>
      <c r="AM265"/>
      <c r="AN265" s="12"/>
      <c r="AO265" s="12"/>
    </row>
    <row r="266" spans="1:41" ht="12" customHeight="1" x14ac:dyDescent="0.25">
      <c r="A266" s="5" t="s">
        <v>252</v>
      </c>
      <c r="B266" s="5" t="s">
        <v>8</v>
      </c>
      <c r="C266" s="5" t="s">
        <v>264</v>
      </c>
      <c r="D266" s="5" t="s">
        <v>262</v>
      </c>
      <c r="E266" s="8">
        <v>45839</v>
      </c>
      <c r="F266" s="8">
        <v>46023</v>
      </c>
      <c r="G266" s="15">
        <v>50000</v>
      </c>
      <c r="H266" s="15">
        <v>0</v>
      </c>
      <c r="I266" s="15">
        <f t="shared" si="77"/>
        <v>50000</v>
      </c>
      <c r="J266" s="15">
        <v>1435</v>
      </c>
      <c r="K266" s="15">
        <v>1596.68</v>
      </c>
      <c r="L266" s="15">
        <v>1520</v>
      </c>
      <c r="M266" s="15">
        <v>26312.46</v>
      </c>
      <c r="N266" s="15">
        <f t="shared" si="78"/>
        <v>30864.14</v>
      </c>
      <c r="O266" s="15">
        <f t="shared" si="79"/>
        <v>19135.86</v>
      </c>
      <c r="P266" s="5"/>
      <c r="Q266" s="5"/>
      <c r="R266" s="12"/>
      <c r="S266" s="12"/>
      <c r="T266" s="12"/>
      <c r="U266" s="12"/>
      <c r="V266"/>
      <c r="W266"/>
      <c r="X266"/>
      <c r="Y266"/>
      <c r="Z266"/>
      <c r="AA266"/>
      <c r="AB266"/>
      <c r="AC266"/>
      <c r="AD266"/>
      <c r="AE266"/>
      <c r="AF266"/>
      <c r="AG266"/>
      <c r="AH266"/>
      <c r="AI266" s="12"/>
      <c r="AJ266" s="12"/>
      <c r="AK266" s="12"/>
      <c r="AL266" s="12"/>
      <c r="AM266" s="12"/>
      <c r="AN266" s="12"/>
      <c r="AO266" s="12"/>
    </row>
    <row r="267" spans="1:41" ht="12" customHeight="1" thickBot="1" x14ac:dyDescent="0.3">
      <c r="D267" s="24">
        <v>12</v>
      </c>
      <c r="E267" s="19"/>
      <c r="F267" s="19"/>
      <c r="G267" s="19">
        <f>SUM(G255:G266)</f>
        <v>600000</v>
      </c>
      <c r="H267" s="19">
        <f t="shared" ref="H267:O267" si="80">SUM(H255:H266)</f>
        <v>0</v>
      </c>
      <c r="I267" s="19">
        <f t="shared" si="80"/>
        <v>600000</v>
      </c>
      <c r="J267" s="19">
        <f t="shared" si="80"/>
        <v>17220</v>
      </c>
      <c r="K267" s="19">
        <f t="shared" si="80"/>
        <v>21990.68</v>
      </c>
      <c r="L267" s="19">
        <f t="shared" si="80"/>
        <v>18240</v>
      </c>
      <c r="M267" s="19">
        <f t="shared" si="80"/>
        <v>74398.95</v>
      </c>
      <c r="N267" s="19">
        <f t="shared" si="80"/>
        <v>131849.63</v>
      </c>
      <c r="O267" s="19">
        <f t="shared" si="80"/>
        <v>468150.37</v>
      </c>
      <c r="P267" s="5"/>
      <c r="Q267" s="5"/>
      <c r="R267" s="12"/>
      <c r="S267" s="12"/>
      <c r="T267" s="12"/>
      <c r="U267" s="12"/>
      <c r="V267"/>
      <c r="W267"/>
      <c r="X267"/>
      <c r="Y267"/>
      <c r="Z267"/>
      <c r="AA267"/>
      <c r="AB267"/>
      <c r="AC267"/>
      <c r="AD267"/>
      <c r="AE267"/>
      <c r="AF267"/>
      <c r="AG267"/>
      <c r="AH267"/>
      <c r="AI267" s="12"/>
      <c r="AJ267" s="12"/>
      <c r="AK267" s="12"/>
      <c r="AL267" s="12"/>
      <c r="AM267" s="12"/>
      <c r="AN267" s="12"/>
      <c r="AO267" s="12"/>
    </row>
    <row r="268" spans="1:41" ht="12" customHeight="1" x14ac:dyDescent="0.25">
      <c r="H268" s="5"/>
      <c r="J268" s="5"/>
      <c r="K268" s="5"/>
      <c r="L268" s="5"/>
      <c r="M268" s="5"/>
      <c r="P268" s="5"/>
      <c r="Q268" s="5"/>
      <c r="R268" s="12"/>
      <c r="S268" s="12"/>
      <c r="T268" s="12"/>
      <c r="U268" s="12"/>
      <c r="V268"/>
      <c r="W268"/>
      <c r="X268"/>
      <c r="Y268"/>
      <c r="Z268"/>
      <c r="AA268"/>
      <c r="AB268"/>
      <c r="AC268"/>
      <c r="AD268"/>
      <c r="AE268"/>
      <c r="AF268"/>
      <c r="AG268"/>
      <c r="AH268"/>
      <c r="AI268" s="12"/>
      <c r="AJ268" s="12"/>
      <c r="AK268" s="12"/>
      <c r="AL268" s="12"/>
      <c r="AM268"/>
      <c r="AN268" s="12"/>
      <c r="AO268" s="12"/>
    </row>
    <row r="269" spans="1:41" ht="12" customHeight="1" x14ac:dyDescent="0.25">
      <c r="H269" s="5"/>
      <c r="J269" s="5"/>
      <c r="K269" s="5"/>
      <c r="L269" s="5"/>
      <c r="M269" s="5"/>
      <c r="P269" s="5"/>
      <c r="Q269" s="5"/>
      <c r="R269" s="12"/>
      <c r="S269" s="12"/>
      <c r="T269" s="12"/>
      <c r="U269" s="12"/>
      <c r="V269"/>
      <c r="W269"/>
      <c r="X269"/>
      <c r="Y269"/>
      <c r="Z269"/>
      <c r="AA269"/>
      <c r="AB269"/>
      <c r="AC269"/>
      <c r="AD269"/>
      <c r="AE269"/>
      <c r="AF269"/>
      <c r="AG269"/>
      <c r="AH269"/>
      <c r="AI269" s="12"/>
      <c r="AJ269" s="12"/>
      <c r="AK269" s="12"/>
      <c r="AL269" s="12"/>
      <c r="AM269" s="12"/>
      <c r="AN269" s="12"/>
      <c r="AO269" s="12"/>
    </row>
    <row r="270" spans="1:41" ht="12" customHeight="1" x14ac:dyDescent="0.25">
      <c r="A270" s="11" t="s">
        <v>257</v>
      </c>
      <c r="E270" s="8"/>
      <c r="F270" s="8"/>
      <c r="G270" s="15"/>
      <c r="H270" s="15"/>
      <c r="I270" s="15"/>
      <c r="J270" s="15"/>
      <c r="K270" s="15"/>
      <c r="L270" s="15"/>
      <c r="M270" s="15"/>
      <c r="N270" s="15"/>
      <c r="O270" s="15"/>
      <c r="P270" s="5"/>
      <c r="Q270" s="5"/>
      <c r="R270" s="12"/>
      <c r="S270" s="12"/>
      <c r="T270" s="12"/>
      <c r="U270" s="12"/>
      <c r="V270"/>
      <c r="W270"/>
      <c r="X270"/>
      <c r="Y270"/>
      <c r="Z270"/>
      <c r="AA270"/>
      <c r="AB270"/>
      <c r="AC270"/>
      <c r="AD270"/>
      <c r="AE270"/>
      <c r="AF270"/>
      <c r="AG270"/>
      <c r="AH270"/>
      <c r="AI270" s="12"/>
      <c r="AJ270" s="12"/>
      <c r="AK270" s="12"/>
      <c r="AL270" s="12"/>
      <c r="AM270"/>
      <c r="AN270" s="12"/>
      <c r="AO270" s="12"/>
    </row>
    <row r="271" spans="1:41" ht="12" customHeight="1" x14ac:dyDescent="0.25">
      <c r="A271" s="21" t="s">
        <v>322</v>
      </c>
      <c r="B271" s="21" t="s">
        <v>333</v>
      </c>
      <c r="C271" s="21" t="s">
        <v>323</v>
      </c>
      <c r="D271" s="21" t="s">
        <v>324</v>
      </c>
      <c r="E271" s="21" t="s">
        <v>325</v>
      </c>
      <c r="F271" s="21" t="s">
        <v>326</v>
      </c>
      <c r="G271" s="22" t="s">
        <v>327</v>
      </c>
      <c r="H271" s="22" t="s">
        <v>328</v>
      </c>
      <c r="I271" s="22" t="s">
        <v>329</v>
      </c>
      <c r="J271" s="22" t="s">
        <v>0</v>
      </c>
      <c r="K271" s="22" t="s">
        <v>1</v>
      </c>
      <c r="L271" s="22" t="s">
        <v>2</v>
      </c>
      <c r="M271" s="22" t="s">
        <v>330</v>
      </c>
      <c r="N271" s="22" t="s">
        <v>331</v>
      </c>
      <c r="O271" s="22" t="s">
        <v>332</v>
      </c>
      <c r="P271" s="5"/>
      <c r="Q271" s="5"/>
      <c r="R271" s="12"/>
      <c r="S271" s="12"/>
      <c r="T271" s="12"/>
      <c r="U271" s="12"/>
      <c r="V271"/>
      <c r="W271"/>
      <c r="X271"/>
      <c r="Y271"/>
      <c r="Z271"/>
      <c r="AA271"/>
      <c r="AB271"/>
      <c r="AC271"/>
      <c r="AD271"/>
      <c r="AE271"/>
      <c r="AF271"/>
      <c r="AG271"/>
      <c r="AH271"/>
      <c r="AI271" s="12"/>
      <c r="AJ271" s="12"/>
      <c r="AK271" s="12"/>
      <c r="AL271" s="12"/>
      <c r="AM271"/>
      <c r="AN271" s="12"/>
      <c r="AO271" s="12"/>
    </row>
    <row r="272" spans="1:41" ht="12" customHeight="1" x14ac:dyDescent="0.25">
      <c r="A272" s="5" t="s">
        <v>258</v>
      </c>
      <c r="B272" s="5" t="s">
        <v>5</v>
      </c>
      <c r="C272" s="5" t="s">
        <v>264</v>
      </c>
      <c r="D272" s="5" t="s">
        <v>262</v>
      </c>
      <c r="E272" s="8">
        <v>45717</v>
      </c>
      <c r="F272" s="8">
        <v>45901</v>
      </c>
      <c r="G272" s="15">
        <v>80000</v>
      </c>
      <c r="H272" s="15">
        <v>0</v>
      </c>
      <c r="I272" s="15">
        <f t="shared" ref="I272:I273" si="81">+G272+H272</f>
        <v>80000</v>
      </c>
      <c r="J272" s="15">
        <v>2296</v>
      </c>
      <c r="K272" s="15">
        <v>7400.87</v>
      </c>
      <c r="L272" s="15">
        <v>2432</v>
      </c>
      <c r="M272" s="15">
        <v>25</v>
      </c>
      <c r="N272" s="15">
        <f t="shared" ref="N272:N273" si="82">+J272+K272+L272+M272</f>
        <v>12153.869999999999</v>
      </c>
      <c r="O272" s="15">
        <f t="shared" ref="O272:O273" si="83">+I272-N272</f>
        <v>67846.13</v>
      </c>
      <c r="P272" s="5"/>
      <c r="Q272" s="5"/>
      <c r="R272" s="12"/>
      <c r="S272" s="12"/>
      <c r="T272" s="12"/>
      <c r="U272" s="12"/>
      <c r="V272"/>
      <c r="W272"/>
      <c r="X272"/>
      <c r="Y272"/>
      <c r="Z272"/>
      <c r="AA272"/>
      <c r="AB272"/>
      <c r="AC272"/>
      <c r="AD272"/>
      <c r="AE272"/>
      <c r="AF272"/>
      <c r="AG272"/>
      <c r="AH272"/>
      <c r="AI272" s="12"/>
      <c r="AJ272" s="12"/>
      <c r="AK272" s="12"/>
      <c r="AL272" s="12"/>
      <c r="AM272"/>
      <c r="AN272" s="12"/>
      <c r="AO272" s="12"/>
    </row>
    <row r="273" spans="1:42" ht="12" customHeight="1" x14ac:dyDescent="0.25">
      <c r="A273" s="5" t="s">
        <v>259</v>
      </c>
      <c r="B273" s="5" t="s">
        <v>113</v>
      </c>
      <c r="C273" s="5" t="s">
        <v>264</v>
      </c>
      <c r="D273" s="5" t="s">
        <v>262</v>
      </c>
      <c r="E273" s="8">
        <v>45717</v>
      </c>
      <c r="F273" s="8">
        <v>45901</v>
      </c>
      <c r="G273" s="15">
        <v>70000</v>
      </c>
      <c r="H273" s="15">
        <v>0</v>
      </c>
      <c r="I273" s="15">
        <f t="shared" si="81"/>
        <v>70000</v>
      </c>
      <c r="J273" s="15">
        <v>2009</v>
      </c>
      <c r="K273" s="15">
        <v>5368.48</v>
      </c>
      <c r="L273" s="15">
        <v>2128</v>
      </c>
      <c r="M273" s="15">
        <v>25</v>
      </c>
      <c r="N273" s="15">
        <f t="shared" si="82"/>
        <v>9530.48</v>
      </c>
      <c r="O273" s="15">
        <f t="shared" si="83"/>
        <v>60469.520000000004</v>
      </c>
      <c r="P273" s="5"/>
      <c r="Q273" s="5"/>
      <c r="R273" s="12"/>
      <c r="S273" s="12"/>
      <c r="T273" s="12"/>
      <c r="U273" s="12"/>
      <c r="V273"/>
      <c r="W273"/>
      <c r="X273"/>
      <c r="Y273"/>
      <c r="Z273"/>
      <c r="AA273"/>
      <c r="AB273"/>
      <c r="AC273"/>
      <c r="AD273"/>
      <c r="AE273"/>
      <c r="AF273"/>
      <c r="AG273"/>
      <c r="AH273"/>
      <c r="AI273" s="12"/>
      <c r="AJ273" s="12"/>
      <c r="AK273" s="12"/>
      <c r="AL273" s="12"/>
      <c r="AM273"/>
      <c r="AN273" s="12"/>
      <c r="AO273" s="12"/>
    </row>
    <row r="274" spans="1:42" ht="12" customHeight="1" thickBot="1" x14ac:dyDescent="0.3">
      <c r="D274" s="24">
        <v>2</v>
      </c>
      <c r="E274" s="19"/>
      <c r="F274" s="19"/>
      <c r="G274" s="19">
        <f>SUM(G272:G273)</f>
        <v>150000</v>
      </c>
      <c r="H274" s="19">
        <f t="shared" ref="H274:O274" si="84">SUM(H272:H273)</f>
        <v>0</v>
      </c>
      <c r="I274" s="19">
        <f t="shared" si="84"/>
        <v>150000</v>
      </c>
      <c r="J274" s="19">
        <f t="shared" si="84"/>
        <v>4305</v>
      </c>
      <c r="K274" s="19">
        <f t="shared" si="84"/>
        <v>12769.349999999999</v>
      </c>
      <c r="L274" s="19">
        <f t="shared" si="84"/>
        <v>4560</v>
      </c>
      <c r="M274" s="19">
        <f t="shared" si="84"/>
        <v>50</v>
      </c>
      <c r="N274" s="19">
        <f t="shared" si="84"/>
        <v>21684.35</v>
      </c>
      <c r="O274" s="19">
        <f t="shared" si="84"/>
        <v>128315.65000000001</v>
      </c>
      <c r="P274" s="5"/>
      <c r="Q274" s="5"/>
      <c r="R274" s="12"/>
      <c r="S274" s="12"/>
      <c r="T274" s="12"/>
      <c r="U274" s="12"/>
      <c r="V274"/>
      <c r="W274"/>
      <c r="X274"/>
      <c r="Y274"/>
      <c r="Z274"/>
      <c r="AA274"/>
      <c r="AB274"/>
      <c r="AC274"/>
      <c r="AD274"/>
      <c r="AE274"/>
      <c r="AF274"/>
      <c r="AG274"/>
      <c r="AH274"/>
      <c r="AI274" s="12"/>
      <c r="AJ274" s="12"/>
      <c r="AK274" s="12"/>
      <c r="AL274" s="12"/>
      <c r="AM274"/>
      <c r="AN274" s="12"/>
      <c r="AO274" s="12"/>
    </row>
    <row r="275" spans="1:42" ht="12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5"/>
      <c r="Q275" s="5"/>
      <c r="R275" s="12"/>
      <c r="S275" s="12"/>
      <c r="T275" s="12"/>
      <c r="U275" s="12"/>
      <c r="V275"/>
      <c r="W275"/>
      <c r="X275"/>
      <c r="Y275"/>
      <c r="Z275"/>
      <c r="AA275"/>
      <c r="AB275"/>
      <c r="AC275"/>
      <c r="AD275"/>
      <c r="AE275"/>
      <c r="AF275"/>
      <c r="AG275"/>
      <c r="AH275"/>
      <c r="AI275" s="12"/>
      <c r="AJ275" s="12"/>
      <c r="AK275" s="12"/>
      <c r="AL275" s="12"/>
      <c r="AM275" s="12"/>
      <c r="AN275" s="12"/>
      <c r="AO275" s="12"/>
    </row>
    <row r="276" spans="1:42" ht="12" customHeight="1" x14ac:dyDescent="0.25">
      <c r="E276" s="8"/>
      <c r="F276" s="8"/>
      <c r="G276" s="15"/>
      <c r="H276" s="15"/>
      <c r="I276" s="15"/>
      <c r="J276" s="15"/>
      <c r="K276" s="15"/>
      <c r="L276" s="15"/>
      <c r="M276" s="15"/>
      <c r="N276" s="15"/>
      <c r="O276" s="15"/>
      <c r="P276" s="5"/>
      <c r="Q276" s="5"/>
      <c r="R276" s="12"/>
      <c r="S276" s="12"/>
      <c r="T276" s="12"/>
      <c r="U276" s="12"/>
      <c r="V276"/>
      <c r="W276"/>
      <c r="X276"/>
      <c r="Y276"/>
      <c r="Z276"/>
      <c r="AA276"/>
      <c r="AB276"/>
      <c r="AC276"/>
      <c r="AD276"/>
      <c r="AE276"/>
      <c r="AF276"/>
      <c r="AG276"/>
      <c r="AH276"/>
      <c r="AI276" s="12"/>
      <c r="AJ276" s="12"/>
      <c r="AK276" s="12"/>
      <c r="AL276" s="12"/>
      <c r="AM276" s="12"/>
      <c r="AN276" s="12"/>
      <c r="AO276" s="12"/>
    </row>
    <row r="277" spans="1:42" ht="12" customHeight="1" x14ac:dyDescent="0.25">
      <c r="A277" s="11" t="s">
        <v>260</v>
      </c>
      <c r="E277" s="8"/>
      <c r="F277" s="8"/>
      <c r="G277" s="15"/>
      <c r="H277" s="15"/>
      <c r="I277" s="15"/>
      <c r="J277" s="15"/>
      <c r="K277" s="15"/>
      <c r="L277" s="15"/>
      <c r="M277" s="15"/>
      <c r="N277" s="15"/>
      <c r="O277" s="15"/>
      <c r="P277" s="5"/>
      <c r="Q277" s="5"/>
      <c r="R277" s="12"/>
      <c r="S277" s="12"/>
      <c r="T277" s="12"/>
      <c r="U277" s="12"/>
      <c r="V277"/>
      <c r="W277"/>
      <c r="X277"/>
      <c r="Y277"/>
      <c r="Z277"/>
      <c r="AA277"/>
      <c r="AB277"/>
      <c r="AC277"/>
      <c r="AD277"/>
      <c r="AE277"/>
      <c r="AF277"/>
      <c r="AG277"/>
      <c r="AH277"/>
      <c r="AI277" s="12"/>
      <c r="AJ277" s="12"/>
      <c r="AK277" s="12"/>
      <c r="AL277" s="12"/>
      <c r="AM277"/>
      <c r="AN277" s="12"/>
      <c r="AO277" s="12"/>
    </row>
    <row r="278" spans="1:42" ht="12" customHeight="1" x14ac:dyDescent="0.25">
      <c r="A278" s="21" t="s">
        <v>322</v>
      </c>
      <c r="B278" s="21" t="s">
        <v>333</v>
      </c>
      <c r="C278" s="21" t="s">
        <v>323</v>
      </c>
      <c r="D278" s="21" t="s">
        <v>324</v>
      </c>
      <c r="E278" s="21" t="s">
        <v>325</v>
      </c>
      <c r="F278" s="21" t="s">
        <v>326</v>
      </c>
      <c r="G278" s="22" t="s">
        <v>327</v>
      </c>
      <c r="H278" s="22" t="s">
        <v>328</v>
      </c>
      <c r="I278" s="22" t="s">
        <v>329</v>
      </c>
      <c r="J278" s="22" t="s">
        <v>0</v>
      </c>
      <c r="K278" s="22" t="s">
        <v>1</v>
      </c>
      <c r="L278" s="22" t="s">
        <v>2</v>
      </c>
      <c r="M278" s="22" t="s">
        <v>330</v>
      </c>
      <c r="N278" s="22" t="s">
        <v>331</v>
      </c>
      <c r="O278" s="22" t="s">
        <v>332</v>
      </c>
      <c r="P278" s="5"/>
      <c r="Q278" s="5"/>
      <c r="R278" s="12"/>
      <c r="S278" s="12"/>
      <c r="T278" s="12"/>
      <c r="U278" s="12"/>
      <c r="V278"/>
      <c r="W278"/>
      <c r="X278"/>
      <c r="Y278"/>
      <c r="Z278"/>
      <c r="AA278"/>
      <c r="AB278"/>
      <c r="AC278"/>
      <c r="AD278"/>
      <c r="AE278"/>
      <c r="AF278"/>
      <c r="AG278"/>
      <c r="AH278"/>
      <c r="AI278" s="12"/>
      <c r="AJ278" s="12"/>
      <c r="AK278" s="12"/>
      <c r="AL278" s="12"/>
      <c r="AM278"/>
      <c r="AN278" s="12"/>
      <c r="AO278" s="12"/>
    </row>
    <row r="279" spans="1:42" ht="12" customHeight="1" x14ac:dyDescent="0.25">
      <c r="A279" s="5" t="s">
        <v>261</v>
      </c>
      <c r="B279" s="5" t="s">
        <v>180</v>
      </c>
      <c r="C279" s="5" t="s">
        <v>264</v>
      </c>
      <c r="D279" s="5" t="s">
        <v>262</v>
      </c>
      <c r="E279" s="8">
        <v>45778</v>
      </c>
      <c r="F279" s="8">
        <v>45962</v>
      </c>
      <c r="G279" s="15">
        <v>128000</v>
      </c>
      <c r="H279" s="15">
        <v>0</v>
      </c>
      <c r="I279" s="15">
        <f t="shared" ref="I279" si="85">+G279+H279</f>
        <v>128000</v>
      </c>
      <c r="J279" s="15">
        <v>3673.6</v>
      </c>
      <c r="K279" s="15">
        <v>18691.669999999998</v>
      </c>
      <c r="L279" s="15">
        <v>3891.2</v>
      </c>
      <c r="M279" s="15">
        <v>10665.49</v>
      </c>
      <c r="N279" s="15">
        <f t="shared" ref="N279" si="86">+J279+K279+L279+M279</f>
        <v>36921.96</v>
      </c>
      <c r="O279" s="15">
        <f t="shared" ref="O279" si="87">+I279-N279</f>
        <v>91078.040000000008</v>
      </c>
      <c r="P279" s="5"/>
      <c r="Q279" s="5"/>
      <c r="R279" s="12"/>
      <c r="S279" s="12"/>
      <c r="T279" s="12"/>
      <c r="U279" s="12"/>
      <c r="V279"/>
      <c r="W279"/>
      <c r="X279"/>
      <c r="Y279"/>
      <c r="Z279"/>
      <c r="AA279"/>
      <c r="AB279"/>
      <c r="AC279"/>
      <c r="AD279"/>
      <c r="AE279"/>
      <c r="AF279"/>
      <c r="AG279"/>
      <c r="AH279"/>
      <c r="AI279" s="12"/>
      <c r="AJ279" s="12"/>
      <c r="AK279" s="12"/>
      <c r="AL279" s="12"/>
      <c r="AM279"/>
      <c r="AN279" s="12"/>
      <c r="AO279" s="12"/>
    </row>
    <row r="280" spans="1:42" ht="12" customHeight="1" thickBot="1" x14ac:dyDescent="0.3">
      <c r="D280" s="24">
        <v>1</v>
      </c>
      <c r="E280" s="19"/>
      <c r="F280" s="19"/>
      <c r="G280" s="19">
        <f>SUM(G279)</f>
        <v>128000</v>
      </c>
      <c r="H280" s="19">
        <f t="shared" ref="H280:O280" si="88">SUM(H279)</f>
        <v>0</v>
      </c>
      <c r="I280" s="19">
        <f t="shared" si="88"/>
        <v>128000</v>
      </c>
      <c r="J280" s="19">
        <f t="shared" si="88"/>
        <v>3673.6</v>
      </c>
      <c r="K280" s="19">
        <f t="shared" si="88"/>
        <v>18691.669999999998</v>
      </c>
      <c r="L280" s="19">
        <f t="shared" si="88"/>
        <v>3891.2</v>
      </c>
      <c r="M280" s="19">
        <f t="shared" si="88"/>
        <v>10665.49</v>
      </c>
      <c r="N280" s="19">
        <f t="shared" si="88"/>
        <v>36921.96</v>
      </c>
      <c r="O280" s="19">
        <f t="shared" si="88"/>
        <v>91078.040000000008</v>
      </c>
      <c r="P280" s="5"/>
      <c r="Q280" s="5"/>
      <c r="R280" s="12"/>
      <c r="S280" s="12"/>
      <c r="T280" s="12"/>
      <c r="U280" s="12"/>
      <c r="V280"/>
      <c r="W280"/>
      <c r="X280"/>
      <c r="Y280"/>
      <c r="Z280"/>
      <c r="AA280"/>
      <c r="AB280"/>
      <c r="AC280"/>
      <c r="AD280"/>
      <c r="AE280"/>
      <c r="AF280"/>
      <c r="AG280"/>
      <c r="AH280"/>
      <c r="AI280" s="12"/>
      <c r="AJ280" s="12"/>
      <c r="AK280"/>
      <c r="AL280" s="12"/>
      <c r="AM280"/>
      <c r="AN280" s="12"/>
      <c r="AO280" s="12"/>
    </row>
    <row r="281" spans="1:42" ht="12" customHeight="1" x14ac:dyDescent="0.25">
      <c r="E281" s="8"/>
      <c r="F281" s="8"/>
      <c r="G281" s="15"/>
      <c r="H281" s="15"/>
      <c r="I281" s="15"/>
      <c r="J281" s="15"/>
      <c r="K281" s="15"/>
      <c r="L281" s="15"/>
      <c r="M281" s="15"/>
      <c r="N281" s="15"/>
      <c r="O281" s="15"/>
      <c r="P281" s="5"/>
      <c r="Q281" s="5"/>
      <c r="R281" s="12"/>
      <c r="S281" s="12"/>
      <c r="T281" s="12"/>
      <c r="U281" s="12"/>
      <c r="V281"/>
      <c r="W281"/>
      <c r="X281"/>
      <c r="Y281"/>
      <c r="Z281"/>
      <c r="AA281"/>
      <c r="AB281"/>
      <c r="AC281"/>
      <c r="AD281"/>
      <c r="AE281"/>
      <c r="AF281"/>
      <c r="AG281"/>
      <c r="AH281"/>
      <c r="AI281" s="12"/>
      <c r="AJ281" s="12"/>
      <c r="AK281" s="12"/>
      <c r="AL281" s="12"/>
      <c r="AM281" s="12"/>
      <c r="AN281" s="12"/>
      <c r="AO281" s="12"/>
    </row>
    <row r="282" spans="1:42" ht="12" customHeight="1" x14ac:dyDescent="0.25">
      <c r="H282" s="5"/>
      <c r="J282" s="5"/>
      <c r="K282" s="5"/>
      <c r="L282" s="5"/>
      <c r="M282" s="5"/>
      <c r="P282" s="5"/>
      <c r="Q282" s="5"/>
      <c r="R282" s="12"/>
      <c r="S282" s="12"/>
      <c r="T282" s="12"/>
      <c r="U282" s="12"/>
      <c r="V282"/>
      <c r="W282"/>
      <c r="X282"/>
      <c r="Y282"/>
      <c r="Z282"/>
      <c r="AA282"/>
      <c r="AB282"/>
      <c r="AC282"/>
      <c r="AD282"/>
      <c r="AE282"/>
      <c r="AF282"/>
      <c r="AG282"/>
      <c r="AH282"/>
      <c r="AI282" s="12"/>
      <c r="AJ282" s="12"/>
      <c r="AK282" s="12"/>
      <c r="AL282" s="12"/>
      <c r="AM282"/>
      <c r="AN282" s="12"/>
      <c r="AO282" s="12"/>
    </row>
    <row r="283" spans="1:42" ht="12" customHeight="1" x14ac:dyDescent="0.25">
      <c r="H283" s="5"/>
      <c r="J283" s="5"/>
      <c r="K283" s="5"/>
      <c r="L283" s="5"/>
      <c r="M283" s="5"/>
      <c r="P283" s="5"/>
      <c r="Q283" s="5"/>
      <c r="R283" s="12"/>
      <c r="S283" s="12"/>
      <c r="T283" s="12"/>
      <c r="U283" s="12"/>
      <c r="V283"/>
      <c r="W283"/>
      <c r="X283"/>
      <c r="Y283"/>
      <c r="Z283"/>
      <c r="AA283"/>
      <c r="AB283"/>
      <c r="AC283"/>
      <c r="AD283"/>
      <c r="AE283"/>
      <c r="AF283"/>
      <c r="AG283"/>
      <c r="AH283"/>
      <c r="AI283" s="12"/>
      <c r="AJ283" s="12"/>
      <c r="AK283" s="12"/>
      <c r="AL283" s="12"/>
      <c r="AM283"/>
      <c r="AN283" s="12"/>
      <c r="AO283" s="12"/>
    </row>
    <row r="284" spans="1:42" ht="12" customHeight="1" x14ac:dyDescent="0.25">
      <c r="A284" s="11" t="s">
        <v>119</v>
      </c>
      <c r="H284" s="5"/>
      <c r="J284" s="5"/>
      <c r="K284" s="5"/>
      <c r="L284" s="5"/>
      <c r="M284" s="5"/>
      <c r="P284" s="5"/>
      <c r="Q284" s="5"/>
      <c r="R284" s="12"/>
      <c r="S284" s="12"/>
      <c r="T284" s="12"/>
      <c r="U284" s="12"/>
      <c r="V284"/>
      <c r="W284"/>
      <c r="X284"/>
      <c r="Y284"/>
      <c r="Z284"/>
      <c r="AA284"/>
      <c r="AB284"/>
      <c r="AC284"/>
      <c r="AD284"/>
      <c r="AE284"/>
      <c r="AF284"/>
      <c r="AG284"/>
      <c r="AH284"/>
      <c r="AI284" s="12"/>
      <c r="AJ284" s="12"/>
      <c r="AK284" s="12"/>
      <c r="AL284" s="12"/>
      <c r="AM284"/>
      <c r="AN284" s="12"/>
      <c r="AO284" s="12"/>
    </row>
    <row r="285" spans="1:42" ht="15" x14ac:dyDescent="0.25">
      <c r="A285" s="21" t="s">
        <v>322</v>
      </c>
      <c r="B285" s="21" t="s">
        <v>333</v>
      </c>
      <c r="C285" s="21" t="s">
        <v>323</v>
      </c>
      <c r="D285" s="21" t="s">
        <v>324</v>
      </c>
      <c r="E285" s="21" t="s">
        <v>325</v>
      </c>
      <c r="F285" s="21" t="s">
        <v>326</v>
      </c>
      <c r="G285" s="22" t="s">
        <v>327</v>
      </c>
      <c r="H285" s="22" t="s">
        <v>328</v>
      </c>
      <c r="I285" s="22" t="s">
        <v>329</v>
      </c>
      <c r="J285" s="22" t="s">
        <v>0</v>
      </c>
      <c r="K285" s="22" t="s">
        <v>1</v>
      </c>
      <c r="L285" s="22" t="s">
        <v>2</v>
      </c>
      <c r="M285" s="22" t="s">
        <v>330</v>
      </c>
      <c r="N285" s="22" t="s">
        <v>331</v>
      </c>
      <c r="O285" s="22" t="s">
        <v>332</v>
      </c>
      <c r="Q285" s="5"/>
      <c r="R285" s="12"/>
      <c r="S285" s="12"/>
      <c r="T285" s="12"/>
      <c r="U285" s="12"/>
      <c r="V285"/>
      <c r="W285"/>
      <c r="X285"/>
      <c r="Y285"/>
      <c r="Z285"/>
      <c r="AA285"/>
      <c r="AB285"/>
      <c r="AC285"/>
      <c r="AD285"/>
      <c r="AE285"/>
      <c r="AF285"/>
      <c r="AG285"/>
      <c r="AH285"/>
      <c r="AI285" s="12"/>
      <c r="AJ285" s="12"/>
      <c r="AK285"/>
      <c r="AL285" s="12"/>
      <c r="AM285"/>
      <c r="AN285" s="12"/>
      <c r="AO285" s="12"/>
    </row>
    <row r="286" spans="1:42" ht="15" x14ac:dyDescent="0.25">
      <c r="A286" s="5" t="s">
        <v>265</v>
      </c>
      <c r="B286" s="5" t="s">
        <v>8</v>
      </c>
      <c r="C286" s="5" t="s">
        <v>264</v>
      </c>
      <c r="D286" s="5" t="s">
        <v>263</v>
      </c>
      <c r="E286" s="8">
        <v>45870</v>
      </c>
      <c r="F286" s="8">
        <v>46054</v>
      </c>
      <c r="G286" s="15">
        <v>50000</v>
      </c>
      <c r="H286" s="15">
        <v>0</v>
      </c>
      <c r="I286" s="15">
        <f t="shared" ref="I286:I288" si="89">+G286+H286</f>
        <v>50000</v>
      </c>
      <c r="J286" s="15">
        <v>1435</v>
      </c>
      <c r="K286" s="15">
        <v>1854</v>
      </c>
      <c r="L286" s="15">
        <v>1520</v>
      </c>
      <c r="M286" s="15">
        <v>25</v>
      </c>
      <c r="N286" s="15">
        <f t="shared" ref="N286:N288" si="90">+J286+K286+L286+M286</f>
        <v>4834</v>
      </c>
      <c r="O286" s="15">
        <f t="shared" ref="O286:O288" si="91">+I286-N286</f>
        <v>45166</v>
      </c>
      <c r="P286" s="5"/>
      <c r="Q286" s="5"/>
      <c r="R286" s="12"/>
      <c r="S286" s="12"/>
      <c r="T286" s="12"/>
      <c r="U286" s="12"/>
      <c r="V286"/>
      <c r="W286"/>
      <c r="X286"/>
      <c r="Y286"/>
      <c r="Z286"/>
      <c r="AA286"/>
      <c r="AB286"/>
      <c r="AC286"/>
      <c r="AD286"/>
      <c r="AE286"/>
      <c r="AF286"/>
      <c r="AG286"/>
      <c r="AH286"/>
      <c r="AI286" s="12"/>
      <c r="AJ286" s="12"/>
      <c r="AK286" s="12"/>
      <c r="AL286" s="12"/>
      <c r="AM286"/>
      <c r="AN286" s="12"/>
      <c r="AO286" s="12"/>
    </row>
    <row r="287" spans="1:42" ht="15" x14ac:dyDescent="0.25">
      <c r="A287" s="5" t="s">
        <v>120</v>
      </c>
      <c r="B287" s="5" t="s">
        <v>6</v>
      </c>
      <c r="C287" s="5" t="s">
        <v>264</v>
      </c>
      <c r="D287" s="5" t="s">
        <v>263</v>
      </c>
      <c r="E287" s="8">
        <v>45717</v>
      </c>
      <c r="F287" s="8">
        <v>45901</v>
      </c>
      <c r="G287" s="15">
        <v>31500</v>
      </c>
      <c r="H287" s="15">
        <v>0</v>
      </c>
      <c r="I287" s="15">
        <f t="shared" si="89"/>
        <v>31500</v>
      </c>
      <c r="J287" s="15">
        <v>904.05</v>
      </c>
      <c r="K287" s="15">
        <v>0</v>
      </c>
      <c r="L287" s="15">
        <v>957.6</v>
      </c>
      <c r="M287" s="15">
        <v>425</v>
      </c>
      <c r="N287" s="15">
        <f t="shared" si="90"/>
        <v>2286.65</v>
      </c>
      <c r="O287" s="15">
        <f t="shared" si="91"/>
        <v>29213.35</v>
      </c>
      <c r="P287" s="5"/>
      <c r="Q287" s="5"/>
      <c r="R287" s="12"/>
      <c r="S287" s="12"/>
      <c r="T287" s="12"/>
      <c r="U287" s="12"/>
      <c r="V287"/>
      <c r="W287"/>
      <c r="X287"/>
      <c r="Y287"/>
      <c r="Z287"/>
      <c r="AA287"/>
      <c r="AB287"/>
      <c r="AC287"/>
      <c r="AD287"/>
      <c r="AE287"/>
      <c r="AF287"/>
      <c r="AG287"/>
      <c r="AH287"/>
      <c r="AI287" s="12"/>
      <c r="AJ287" s="12"/>
      <c r="AK287" s="12"/>
      <c r="AL287" s="12"/>
      <c r="AM287"/>
      <c r="AN287" s="12"/>
      <c r="AO287" s="12"/>
      <c r="AP287"/>
    </row>
    <row r="288" spans="1:42" ht="15" x14ac:dyDescent="0.25">
      <c r="A288" s="5" t="s">
        <v>312</v>
      </c>
      <c r="B288" s="1" t="s">
        <v>6</v>
      </c>
      <c r="C288" s="5" t="s">
        <v>264</v>
      </c>
      <c r="D288" s="5" t="s">
        <v>263</v>
      </c>
      <c r="E288" s="8">
        <v>45870</v>
      </c>
      <c r="F288" s="8">
        <v>46054</v>
      </c>
      <c r="G288" s="15">
        <v>31500</v>
      </c>
      <c r="H288" s="15">
        <v>0</v>
      </c>
      <c r="I288" s="15">
        <f t="shared" si="89"/>
        <v>31500</v>
      </c>
      <c r="J288" s="15">
        <v>904.05</v>
      </c>
      <c r="K288" s="15">
        <v>0</v>
      </c>
      <c r="L288" s="15">
        <v>957.6</v>
      </c>
      <c r="M288" s="15">
        <v>25175</v>
      </c>
      <c r="N288" s="15">
        <f t="shared" si="90"/>
        <v>27036.65</v>
      </c>
      <c r="O288" s="15">
        <f t="shared" si="91"/>
        <v>4463.3499999999985</v>
      </c>
      <c r="P288" s="5"/>
      <c r="Q288" s="5"/>
      <c r="R288" s="12"/>
      <c r="S288" s="12"/>
      <c r="T288" s="12"/>
      <c r="U288" s="12"/>
      <c r="V288"/>
      <c r="W288"/>
      <c r="X288"/>
      <c r="Y288"/>
      <c r="Z288"/>
      <c r="AA288"/>
      <c r="AB288"/>
      <c r="AC288"/>
      <c r="AD288"/>
      <c r="AE288"/>
      <c r="AF288"/>
      <c r="AG288"/>
      <c r="AH288"/>
      <c r="AI288" s="12"/>
      <c r="AJ288" s="12"/>
      <c r="AK288" s="12"/>
      <c r="AL288" s="12"/>
      <c r="AM288"/>
      <c r="AN288" s="12"/>
      <c r="AO288" s="12"/>
      <c r="AP288"/>
    </row>
    <row r="289" spans="1:42" ht="12" customHeight="1" thickBot="1" x14ac:dyDescent="0.3">
      <c r="B289" s="1"/>
      <c r="D289" s="24">
        <v>3</v>
      </c>
      <c r="E289" s="19"/>
      <c r="F289" s="19"/>
      <c r="G289" s="19">
        <f>SUM(G286:G288)</f>
        <v>113000</v>
      </c>
      <c r="H289" s="19">
        <f t="shared" ref="H289:O289" si="92">SUM(H286:H288)</f>
        <v>0</v>
      </c>
      <c r="I289" s="19">
        <f t="shared" si="92"/>
        <v>113000</v>
      </c>
      <c r="J289" s="19">
        <f t="shared" si="92"/>
        <v>3243.1000000000004</v>
      </c>
      <c r="K289" s="19">
        <f t="shared" si="92"/>
        <v>1854</v>
      </c>
      <c r="L289" s="19">
        <f t="shared" si="92"/>
        <v>3435.2</v>
      </c>
      <c r="M289" s="19">
        <f t="shared" si="92"/>
        <v>25625</v>
      </c>
      <c r="N289" s="19">
        <f t="shared" si="92"/>
        <v>34157.300000000003</v>
      </c>
      <c r="O289" s="19">
        <f t="shared" si="92"/>
        <v>78842.700000000012</v>
      </c>
      <c r="P289" s="2"/>
      <c r="Q289" s="5"/>
      <c r="R289" s="12"/>
      <c r="S289" s="12"/>
      <c r="T289" s="12"/>
      <c r="U289" s="12"/>
      <c r="V289"/>
      <c r="W289"/>
      <c r="X289"/>
      <c r="Y289"/>
      <c r="Z289"/>
      <c r="AA289"/>
      <c r="AB289"/>
      <c r="AC289"/>
      <c r="AD289"/>
      <c r="AE289"/>
      <c r="AF289"/>
      <c r="AG289"/>
      <c r="AH289"/>
      <c r="AI289" s="12"/>
      <c r="AJ289" s="12"/>
      <c r="AK289" s="12"/>
      <c r="AL289" s="12"/>
      <c r="AM289"/>
      <c r="AN289" s="12"/>
      <c r="AO289" s="12"/>
      <c r="AP289"/>
    </row>
    <row r="290" spans="1:42" ht="15" x14ac:dyDescent="0.25">
      <c r="A290" s="11" t="s">
        <v>87</v>
      </c>
      <c r="B290" s="1"/>
      <c r="E290" s="8"/>
      <c r="F290" s="8"/>
      <c r="G290" s="15"/>
      <c r="H290" s="15"/>
      <c r="I290" s="15"/>
      <c r="J290" s="15"/>
      <c r="K290" s="15"/>
      <c r="L290" s="15"/>
      <c r="M290" s="15"/>
      <c r="N290" s="15"/>
      <c r="O290" s="15"/>
      <c r="P290" s="2"/>
      <c r="Q290" s="5"/>
      <c r="R290" s="12"/>
      <c r="S290" s="12"/>
      <c r="T290" s="12"/>
      <c r="U290" s="12"/>
      <c r="V290"/>
      <c r="W290"/>
      <c r="X290"/>
      <c r="Y290"/>
      <c r="Z290"/>
      <c r="AA290"/>
      <c r="AB290"/>
      <c r="AC290"/>
      <c r="AD290"/>
      <c r="AE290"/>
      <c r="AF290"/>
      <c r="AG290"/>
      <c r="AH290"/>
      <c r="AI290" s="12"/>
      <c r="AJ290" s="12"/>
      <c r="AK290" s="12"/>
      <c r="AL290" s="12"/>
      <c r="AM290"/>
      <c r="AN290" s="12"/>
      <c r="AO290" s="12"/>
      <c r="AP290"/>
    </row>
    <row r="291" spans="1:42" ht="15" x14ac:dyDescent="0.25">
      <c r="A291" s="21" t="s">
        <v>322</v>
      </c>
      <c r="B291" s="21" t="s">
        <v>333</v>
      </c>
      <c r="C291" s="21" t="s">
        <v>323</v>
      </c>
      <c r="D291" s="21" t="s">
        <v>324</v>
      </c>
      <c r="E291" s="21" t="s">
        <v>325</v>
      </c>
      <c r="F291" s="21" t="s">
        <v>326</v>
      </c>
      <c r="G291" s="22" t="s">
        <v>327</v>
      </c>
      <c r="H291" s="22" t="s">
        <v>328</v>
      </c>
      <c r="I291" s="22" t="s">
        <v>329</v>
      </c>
      <c r="J291" s="22" t="s">
        <v>0</v>
      </c>
      <c r="K291" s="22" t="s">
        <v>1</v>
      </c>
      <c r="L291" s="22" t="s">
        <v>2</v>
      </c>
      <c r="M291" s="22" t="s">
        <v>330</v>
      </c>
      <c r="N291" s="22" t="s">
        <v>331</v>
      </c>
      <c r="O291" s="22" t="s">
        <v>332</v>
      </c>
      <c r="P291" s="2"/>
      <c r="Q291" s="5"/>
      <c r="R291" s="12"/>
      <c r="S291" s="12"/>
      <c r="T291" s="12"/>
      <c r="U291" s="12"/>
      <c r="V291"/>
      <c r="W291"/>
      <c r="X291"/>
      <c r="Y291"/>
      <c r="Z291"/>
      <c r="AA291"/>
      <c r="AB291"/>
      <c r="AC291"/>
      <c r="AD291"/>
      <c r="AE291"/>
      <c r="AF291"/>
      <c r="AG291"/>
      <c r="AH291"/>
      <c r="AI291" s="12"/>
      <c r="AJ291" s="12"/>
      <c r="AK291" s="12"/>
      <c r="AL291" s="12"/>
      <c r="AM291"/>
      <c r="AN291" s="12"/>
      <c r="AO291" s="12"/>
      <c r="AP291"/>
    </row>
    <row r="292" spans="1:42" ht="15" x14ac:dyDescent="0.25">
      <c r="A292" s="5" t="s">
        <v>88</v>
      </c>
      <c r="B292" s="5" t="s">
        <v>89</v>
      </c>
      <c r="C292" s="5" t="s">
        <v>264</v>
      </c>
      <c r="D292" s="5" t="s">
        <v>263</v>
      </c>
      <c r="E292" s="8">
        <v>45839</v>
      </c>
      <c r="F292" s="8">
        <v>46023</v>
      </c>
      <c r="G292" s="15">
        <v>50000</v>
      </c>
      <c r="H292" s="15">
        <v>0</v>
      </c>
      <c r="I292" s="15">
        <f t="shared" ref="I292:I295" si="93">+G292+H292</f>
        <v>50000</v>
      </c>
      <c r="J292" s="15">
        <v>1435</v>
      </c>
      <c r="K292" s="15">
        <v>1854</v>
      </c>
      <c r="L292" s="15">
        <v>1520</v>
      </c>
      <c r="M292" s="15">
        <v>27584.959999999999</v>
      </c>
      <c r="N292" s="15">
        <f t="shared" ref="N292:N295" si="94">+J292+K292+L292+M292</f>
        <v>32393.96</v>
      </c>
      <c r="O292" s="15">
        <f t="shared" ref="O292:O295" si="95">+I292-N292</f>
        <v>17606.04</v>
      </c>
      <c r="P292" s="5"/>
      <c r="Q292" s="5"/>
      <c r="R292" s="12"/>
      <c r="S292" s="12"/>
      <c r="T292" s="12"/>
      <c r="U292" s="12"/>
      <c r="V292"/>
      <c r="W292"/>
      <c r="X292"/>
      <c r="Y292"/>
      <c r="Z292"/>
      <c r="AA292"/>
      <c r="AB292"/>
      <c r="AC292"/>
      <c r="AD292"/>
      <c r="AE292"/>
      <c r="AF292"/>
      <c r="AG292"/>
      <c r="AH292"/>
      <c r="AI292" s="12"/>
      <c r="AJ292" s="12"/>
      <c r="AK292" s="12"/>
      <c r="AL292" s="12"/>
      <c r="AM292"/>
      <c r="AN292" s="12"/>
      <c r="AO292" s="12"/>
      <c r="AP292"/>
    </row>
    <row r="293" spans="1:42" ht="15" x14ac:dyDescent="0.25">
      <c r="A293" s="5" t="s">
        <v>291</v>
      </c>
      <c r="B293" s="5" t="s">
        <v>6</v>
      </c>
      <c r="C293" s="5" t="s">
        <v>264</v>
      </c>
      <c r="D293" s="5" t="s">
        <v>262</v>
      </c>
      <c r="E293" s="8">
        <v>45870</v>
      </c>
      <c r="F293" s="8">
        <v>46054</v>
      </c>
      <c r="G293" s="15">
        <v>50000</v>
      </c>
      <c r="H293" s="15">
        <v>0</v>
      </c>
      <c r="I293" s="15">
        <f t="shared" si="93"/>
        <v>50000</v>
      </c>
      <c r="J293" s="15">
        <v>1435</v>
      </c>
      <c r="K293" s="15">
        <v>1854</v>
      </c>
      <c r="L293" s="15">
        <v>1520</v>
      </c>
      <c r="M293" s="15">
        <v>25</v>
      </c>
      <c r="N293" s="15">
        <f t="shared" si="94"/>
        <v>4834</v>
      </c>
      <c r="O293" s="15">
        <f t="shared" si="95"/>
        <v>45166</v>
      </c>
      <c r="P293" s="5"/>
      <c r="Q293" s="5"/>
      <c r="R293" s="12"/>
      <c r="S293" s="12"/>
      <c r="T293" s="12"/>
      <c r="U293" s="12"/>
      <c r="V293"/>
      <c r="W293"/>
      <c r="X293"/>
      <c r="Y293"/>
      <c r="Z293"/>
      <c r="AA293"/>
      <c r="AB293"/>
      <c r="AC293"/>
      <c r="AD293"/>
      <c r="AE293"/>
      <c r="AF293"/>
      <c r="AG293"/>
      <c r="AH293"/>
      <c r="AI293" s="12"/>
      <c r="AJ293" s="12"/>
      <c r="AK293" s="12"/>
      <c r="AL293" s="12"/>
      <c r="AM293"/>
      <c r="AN293" s="12"/>
      <c r="AO293" s="12"/>
      <c r="AP293"/>
    </row>
    <row r="294" spans="1:42" ht="15" x14ac:dyDescent="0.25">
      <c r="A294" s="5" t="s">
        <v>91</v>
      </c>
      <c r="B294" s="5" t="s">
        <v>6</v>
      </c>
      <c r="C294" s="5" t="s">
        <v>264</v>
      </c>
      <c r="D294" s="5" t="s">
        <v>263</v>
      </c>
      <c r="E294" s="8">
        <v>45839</v>
      </c>
      <c r="F294" s="8">
        <v>46023</v>
      </c>
      <c r="G294" s="15">
        <v>50000</v>
      </c>
      <c r="H294" s="15">
        <v>0</v>
      </c>
      <c r="I294" s="15">
        <f t="shared" si="93"/>
        <v>50000</v>
      </c>
      <c r="J294" s="15">
        <v>1435</v>
      </c>
      <c r="K294" s="15">
        <v>1596.68</v>
      </c>
      <c r="L294" s="15">
        <v>1520</v>
      </c>
      <c r="M294" s="15">
        <v>1740.46</v>
      </c>
      <c r="N294" s="15">
        <f t="shared" si="94"/>
        <v>6292.14</v>
      </c>
      <c r="O294" s="15">
        <f t="shared" si="95"/>
        <v>43707.86</v>
      </c>
      <c r="P294" s="5"/>
      <c r="Q294" s="5"/>
      <c r="R294" s="12"/>
      <c r="S294" s="12"/>
      <c r="T294" s="12"/>
      <c r="U294" s="12"/>
      <c r="V294"/>
      <c r="W294"/>
      <c r="X294"/>
      <c r="Y294"/>
      <c r="Z294"/>
      <c r="AA294"/>
      <c r="AB294"/>
      <c r="AC294"/>
      <c r="AD294"/>
      <c r="AE294"/>
      <c r="AF294"/>
      <c r="AG294"/>
      <c r="AH294"/>
      <c r="AI294" s="12"/>
      <c r="AJ294" s="12"/>
      <c r="AK294" s="12"/>
      <c r="AL294" s="12"/>
      <c r="AM294"/>
      <c r="AN294" s="12"/>
      <c r="AO294" s="12"/>
      <c r="AP294"/>
    </row>
    <row r="295" spans="1:42" ht="15" x14ac:dyDescent="0.25">
      <c r="A295" s="5" t="s">
        <v>90</v>
      </c>
      <c r="B295" s="5" t="s">
        <v>6</v>
      </c>
      <c r="C295" s="5" t="s">
        <v>264</v>
      </c>
      <c r="D295" s="5" t="s">
        <v>263</v>
      </c>
      <c r="E295" s="8">
        <v>45717</v>
      </c>
      <c r="F295" s="8">
        <v>45901</v>
      </c>
      <c r="G295" s="15">
        <v>50000</v>
      </c>
      <c r="H295" s="15">
        <v>0</v>
      </c>
      <c r="I295" s="15">
        <f t="shared" si="93"/>
        <v>50000</v>
      </c>
      <c r="J295" s="15">
        <v>1435</v>
      </c>
      <c r="K295" s="15">
        <v>1854</v>
      </c>
      <c r="L295" s="15">
        <v>1520</v>
      </c>
      <c r="M295" s="15">
        <v>18482.169999999998</v>
      </c>
      <c r="N295" s="15">
        <f t="shared" si="94"/>
        <v>23291.17</v>
      </c>
      <c r="O295" s="15">
        <f t="shared" si="95"/>
        <v>26708.83</v>
      </c>
      <c r="P295" s="5"/>
      <c r="Q295" s="5"/>
      <c r="R295" s="12"/>
      <c r="S295" s="12"/>
      <c r="T295" s="12"/>
      <c r="U295" s="12"/>
      <c r="V295"/>
      <c r="W295"/>
      <c r="X295"/>
      <c r="Y295"/>
      <c r="Z295"/>
      <c r="AA295"/>
      <c r="AB295"/>
      <c r="AC295"/>
      <c r="AD295"/>
      <c r="AE295"/>
      <c r="AF295"/>
      <c r="AG295"/>
      <c r="AH295"/>
      <c r="AI295" s="12"/>
      <c r="AJ295" s="12"/>
      <c r="AK295"/>
      <c r="AL295"/>
      <c r="AM295"/>
      <c r="AN295"/>
      <c r="AO295"/>
      <c r="AP295"/>
    </row>
    <row r="296" spans="1:42" ht="12" customHeight="1" thickBot="1" x14ac:dyDescent="0.3">
      <c r="D296" s="24">
        <v>4</v>
      </c>
      <c r="E296" s="19"/>
      <c r="F296" s="19"/>
      <c r="G296" s="19">
        <f>SUM(G292:G295)</f>
        <v>200000</v>
      </c>
      <c r="H296" s="19">
        <f t="shared" ref="H296:O296" si="96">SUM(H292:H295)</f>
        <v>0</v>
      </c>
      <c r="I296" s="19">
        <f t="shared" si="96"/>
        <v>200000</v>
      </c>
      <c r="J296" s="19">
        <f t="shared" si="96"/>
        <v>5740</v>
      </c>
      <c r="K296" s="19">
        <f t="shared" si="96"/>
        <v>7158.68</v>
      </c>
      <c r="L296" s="19">
        <f t="shared" si="96"/>
        <v>6080</v>
      </c>
      <c r="M296" s="19">
        <f t="shared" si="96"/>
        <v>47832.59</v>
      </c>
      <c r="N296" s="19">
        <f t="shared" si="96"/>
        <v>66811.26999999999</v>
      </c>
      <c r="O296" s="19">
        <f t="shared" si="96"/>
        <v>133188.72999999998</v>
      </c>
      <c r="P296" s="2"/>
      <c r="Q296" s="5"/>
      <c r="R296" s="12"/>
      <c r="S296" s="12"/>
      <c r="T296" s="12"/>
      <c r="U296" s="12"/>
      <c r="V296"/>
      <c r="W296"/>
      <c r="X296"/>
      <c r="Y296"/>
      <c r="Z296"/>
      <c r="AA296"/>
      <c r="AB296"/>
      <c r="AC296"/>
      <c r="AD296"/>
      <c r="AE296"/>
      <c r="AF296"/>
      <c r="AG296"/>
      <c r="AH296"/>
      <c r="AI296"/>
      <c r="AJ296" s="12"/>
      <c r="AK296"/>
      <c r="AL296"/>
      <c r="AM296"/>
      <c r="AN296"/>
      <c r="AO296"/>
      <c r="AP296"/>
    </row>
    <row r="297" spans="1:42" ht="15" x14ac:dyDescent="0.25">
      <c r="A297" s="11" t="s">
        <v>72</v>
      </c>
      <c r="E297" s="8"/>
      <c r="F297" s="8"/>
      <c r="G297" s="15"/>
      <c r="H297" s="15"/>
      <c r="I297" s="15"/>
      <c r="J297" s="15"/>
      <c r="K297" s="15"/>
      <c r="L297" s="15"/>
      <c r="M297" s="15"/>
      <c r="N297" s="15"/>
      <c r="O297" s="15"/>
      <c r="P297" s="2"/>
      <c r="Q297" s="5"/>
      <c r="R297" s="12"/>
      <c r="S297" s="12"/>
      <c r="T297" s="12"/>
      <c r="U297" s="12"/>
      <c r="V297"/>
      <c r="W297"/>
      <c r="X297"/>
      <c r="Y297"/>
      <c r="Z297"/>
      <c r="AA297"/>
      <c r="AB297"/>
      <c r="AC297"/>
      <c r="AD297"/>
      <c r="AE297"/>
      <c r="AF297"/>
      <c r="AG297"/>
      <c r="AH297"/>
      <c r="AI297"/>
      <c r="AJ297" s="12"/>
      <c r="AK297"/>
      <c r="AL297"/>
      <c r="AM297"/>
      <c r="AN297"/>
      <c r="AO297"/>
      <c r="AP297"/>
    </row>
    <row r="298" spans="1:42" ht="15" x14ac:dyDescent="0.25">
      <c r="A298" s="21" t="s">
        <v>322</v>
      </c>
      <c r="B298" s="21" t="s">
        <v>333</v>
      </c>
      <c r="C298" s="21" t="s">
        <v>323</v>
      </c>
      <c r="D298" s="21" t="s">
        <v>324</v>
      </c>
      <c r="E298" s="21" t="s">
        <v>325</v>
      </c>
      <c r="F298" s="21" t="s">
        <v>326</v>
      </c>
      <c r="G298" s="22" t="s">
        <v>327</v>
      </c>
      <c r="H298" s="22" t="s">
        <v>328</v>
      </c>
      <c r="I298" s="22" t="s">
        <v>329</v>
      </c>
      <c r="J298" s="22" t="s">
        <v>0</v>
      </c>
      <c r="K298" s="22" t="s">
        <v>1</v>
      </c>
      <c r="L298" s="22" t="s">
        <v>2</v>
      </c>
      <c r="M298" s="22" t="s">
        <v>330</v>
      </c>
      <c r="N298" s="22" t="s">
        <v>331</v>
      </c>
      <c r="O298" s="22" t="s">
        <v>332</v>
      </c>
      <c r="P298" s="2"/>
      <c r="Q298" s="5"/>
      <c r="R298" s="12"/>
      <c r="S298" s="12"/>
      <c r="T298" s="12"/>
      <c r="U298" s="12"/>
      <c r="V298"/>
      <c r="W298"/>
      <c r="X298"/>
      <c r="Y298"/>
      <c r="Z298"/>
      <c r="AA298"/>
      <c r="AB298"/>
      <c r="AC298"/>
      <c r="AD298"/>
      <c r="AE298"/>
      <c r="AF298"/>
      <c r="AG298"/>
      <c r="AH298"/>
      <c r="AI298"/>
      <c r="AJ298" s="12"/>
      <c r="AK298"/>
      <c r="AL298"/>
      <c r="AM298"/>
      <c r="AN298"/>
      <c r="AO298"/>
      <c r="AP298"/>
    </row>
    <row r="299" spans="1:42" s="3" customFormat="1" ht="15" x14ac:dyDescent="0.25">
      <c r="A299" s="5" t="s">
        <v>74</v>
      </c>
      <c r="B299" s="5" t="s">
        <v>32</v>
      </c>
      <c r="C299" s="5" t="s">
        <v>264</v>
      </c>
      <c r="D299" s="5" t="s">
        <v>263</v>
      </c>
      <c r="E299" s="8">
        <v>45839</v>
      </c>
      <c r="F299" s="8">
        <v>46023</v>
      </c>
      <c r="G299" s="15">
        <v>70000</v>
      </c>
      <c r="H299" s="15">
        <v>0</v>
      </c>
      <c r="I299" s="15">
        <f t="shared" ref="I299:I302" si="97">+G299+H299</f>
        <v>70000</v>
      </c>
      <c r="J299" s="15">
        <v>2009</v>
      </c>
      <c r="K299" s="15">
        <v>5368.48</v>
      </c>
      <c r="L299" s="15">
        <v>2128</v>
      </c>
      <c r="M299" s="15">
        <v>25</v>
      </c>
      <c r="N299" s="15">
        <f t="shared" ref="N299:N302" si="98">+J299+K299+L299+M299</f>
        <v>9530.48</v>
      </c>
      <c r="O299" s="15">
        <f t="shared" ref="O299:O302" si="99">+I299-N299</f>
        <v>60469.520000000004</v>
      </c>
      <c r="P299" s="5"/>
      <c r="Q299" s="5"/>
      <c r="R299" s="12"/>
      <c r="S299" s="12"/>
      <c r="T299" s="12"/>
      <c r="U299" s="12"/>
      <c r="V299"/>
      <c r="W299"/>
      <c r="X299"/>
      <c r="Y299"/>
      <c r="Z299"/>
      <c r="AA299"/>
      <c r="AB299"/>
      <c r="AC299"/>
      <c r="AD299"/>
      <c r="AE299"/>
      <c r="AF299"/>
      <c r="AG299"/>
      <c r="AH299"/>
      <c r="AI299" s="12"/>
      <c r="AJ299" s="12"/>
      <c r="AK299" s="12"/>
      <c r="AL299" s="12"/>
      <c r="AM299" s="12"/>
      <c r="AN299"/>
      <c r="AO299" s="12"/>
      <c r="AP299" s="12"/>
    </row>
    <row r="300" spans="1:42" ht="15" x14ac:dyDescent="0.25">
      <c r="A300" s="5" t="s">
        <v>75</v>
      </c>
      <c r="B300" s="5" t="s">
        <v>6</v>
      </c>
      <c r="C300" s="5" t="s">
        <v>264</v>
      </c>
      <c r="D300" s="5" t="s">
        <v>263</v>
      </c>
      <c r="E300" s="8">
        <v>45839</v>
      </c>
      <c r="F300" s="8">
        <v>46023</v>
      </c>
      <c r="G300" s="15">
        <v>50000</v>
      </c>
      <c r="H300" s="15">
        <v>0</v>
      </c>
      <c r="I300" s="15">
        <f t="shared" si="97"/>
        <v>50000</v>
      </c>
      <c r="J300" s="15">
        <v>1435</v>
      </c>
      <c r="K300" s="15">
        <v>1596.68</v>
      </c>
      <c r="L300" s="15">
        <v>1520</v>
      </c>
      <c r="M300" s="15">
        <v>1740.46</v>
      </c>
      <c r="N300" s="15">
        <f t="shared" si="98"/>
        <v>6292.14</v>
      </c>
      <c r="O300" s="15">
        <f t="shared" si="99"/>
        <v>43707.86</v>
      </c>
      <c r="P300" s="5"/>
      <c r="Q300" s="5"/>
      <c r="R300" s="12"/>
      <c r="S300" s="12"/>
      <c r="T300" s="12"/>
      <c r="U300" s="12"/>
      <c r="V300"/>
      <c r="W300"/>
      <c r="X300"/>
      <c r="Y300"/>
      <c r="Z300"/>
      <c r="AA300"/>
      <c r="AB300"/>
      <c r="AC300"/>
      <c r="AD300"/>
      <c r="AE300"/>
      <c r="AF300"/>
      <c r="AG300"/>
      <c r="AH300"/>
      <c r="AI300" s="12"/>
      <c r="AJ300" s="12"/>
      <c r="AK300"/>
      <c r="AL300"/>
      <c r="AM300"/>
      <c r="AN300"/>
      <c r="AO300"/>
      <c r="AP300"/>
    </row>
    <row r="301" spans="1:42" s="3" customFormat="1" ht="15" x14ac:dyDescent="0.25">
      <c r="A301" s="5" t="s">
        <v>73</v>
      </c>
      <c r="B301" s="5" t="s">
        <v>6</v>
      </c>
      <c r="C301" s="5" t="s">
        <v>264</v>
      </c>
      <c r="D301" s="5" t="s">
        <v>263</v>
      </c>
      <c r="E301" s="8">
        <v>45839</v>
      </c>
      <c r="F301" s="8">
        <v>46023</v>
      </c>
      <c r="G301" s="15">
        <v>50000</v>
      </c>
      <c r="H301" s="15">
        <v>0</v>
      </c>
      <c r="I301" s="15">
        <f t="shared" si="97"/>
        <v>50000</v>
      </c>
      <c r="J301" s="15">
        <v>1435</v>
      </c>
      <c r="K301" s="15">
        <v>1854</v>
      </c>
      <c r="L301" s="15">
        <v>1520</v>
      </c>
      <c r="M301" s="15">
        <v>25</v>
      </c>
      <c r="N301" s="15">
        <f t="shared" si="98"/>
        <v>4834</v>
      </c>
      <c r="O301" s="15">
        <f t="shared" si="99"/>
        <v>45166</v>
      </c>
      <c r="P301" s="5"/>
      <c r="Q301" s="5"/>
      <c r="R301" s="12"/>
      <c r="S301" s="12"/>
      <c r="T301" s="12"/>
      <c r="U301" s="12"/>
      <c r="V301"/>
      <c r="W301"/>
      <c r="X301"/>
      <c r="Y301"/>
      <c r="Z301"/>
      <c r="AA301"/>
      <c r="AB301"/>
      <c r="AC301"/>
      <c r="AD301"/>
      <c r="AE301"/>
      <c r="AF301"/>
      <c r="AG301"/>
      <c r="AH301"/>
      <c r="AI301"/>
      <c r="AJ301" s="12"/>
      <c r="AK301" s="12"/>
      <c r="AL301"/>
      <c r="AM301" s="12"/>
      <c r="AN301"/>
      <c r="AO301" s="12"/>
      <c r="AP301" s="12"/>
    </row>
    <row r="302" spans="1:42" s="3" customFormat="1" ht="15" x14ac:dyDescent="0.25">
      <c r="A302" s="5" t="s">
        <v>76</v>
      </c>
      <c r="B302" s="5" t="s">
        <v>6</v>
      </c>
      <c r="C302" s="5" t="s">
        <v>264</v>
      </c>
      <c r="D302" s="5" t="s">
        <v>263</v>
      </c>
      <c r="E302" s="8">
        <v>45839</v>
      </c>
      <c r="F302" s="8">
        <v>46023</v>
      </c>
      <c r="G302" s="15">
        <v>50000</v>
      </c>
      <c r="H302" s="15">
        <v>0</v>
      </c>
      <c r="I302" s="15">
        <f t="shared" si="97"/>
        <v>50000</v>
      </c>
      <c r="J302" s="15">
        <v>1435</v>
      </c>
      <c r="K302" s="15">
        <v>1854</v>
      </c>
      <c r="L302" s="15">
        <v>1520</v>
      </c>
      <c r="M302" s="15">
        <v>3624.02</v>
      </c>
      <c r="N302" s="15">
        <f t="shared" si="98"/>
        <v>8433.02</v>
      </c>
      <c r="O302" s="15">
        <f t="shared" si="99"/>
        <v>41566.979999999996</v>
      </c>
      <c r="P302" s="5"/>
      <c r="Q302" s="5"/>
      <c r="R302" s="12"/>
      <c r="S302" s="12"/>
      <c r="T302" s="12"/>
      <c r="U302" s="12"/>
      <c r="V302"/>
      <c r="W302"/>
      <c r="X302"/>
      <c r="Y302"/>
      <c r="Z302"/>
      <c r="AA302"/>
      <c r="AB302"/>
      <c r="AC302"/>
      <c r="AD302"/>
      <c r="AE302"/>
      <c r="AF302"/>
      <c r="AG302"/>
      <c r="AH302"/>
      <c r="AI302"/>
      <c r="AJ302" s="12"/>
      <c r="AK302" s="12"/>
      <c r="AL302" s="12"/>
      <c r="AM302" s="12"/>
      <c r="AN302"/>
      <c r="AO302" s="12"/>
      <c r="AP302" s="12"/>
    </row>
    <row r="303" spans="1:42" ht="15.75" thickBot="1" x14ac:dyDescent="0.3">
      <c r="D303" s="24">
        <v>4</v>
      </c>
      <c r="E303" s="19"/>
      <c r="F303" s="19"/>
      <c r="G303" s="19">
        <f>SUM(G299:G302)</f>
        <v>220000</v>
      </c>
      <c r="H303" s="19">
        <f t="shared" ref="H303:O303" si="100">SUM(H299:H302)</f>
        <v>0</v>
      </c>
      <c r="I303" s="19">
        <f t="shared" si="100"/>
        <v>220000</v>
      </c>
      <c r="J303" s="19">
        <f t="shared" si="100"/>
        <v>6314</v>
      </c>
      <c r="K303" s="19">
        <f>SUM(K299:K302)</f>
        <v>10673.16</v>
      </c>
      <c r="L303" s="19">
        <f t="shared" si="100"/>
        <v>6688</v>
      </c>
      <c r="M303" s="19">
        <f>SUM(M299:M302)</f>
        <v>5414.48</v>
      </c>
      <c r="N303" s="19">
        <f t="shared" si="100"/>
        <v>29089.64</v>
      </c>
      <c r="O303" s="19">
        <f t="shared" si="100"/>
        <v>190910.36</v>
      </c>
      <c r="Q303" s="5"/>
      <c r="R303" s="12"/>
      <c r="S303" s="12"/>
      <c r="T303" s="12"/>
      <c r="U303" s="12"/>
      <c r="V303"/>
      <c r="W303"/>
      <c r="X303"/>
      <c r="Y303"/>
      <c r="Z303"/>
      <c r="AA303"/>
      <c r="AB303"/>
      <c r="AC303"/>
      <c r="AD303"/>
      <c r="AE303"/>
      <c r="AF303"/>
      <c r="AG303"/>
      <c r="AH303"/>
      <c r="AI303"/>
    </row>
    <row r="304" spans="1:42" s="3" customFormat="1" ht="15" x14ac:dyDescent="0.25">
      <c r="A304" s="5"/>
      <c r="B304" s="5"/>
      <c r="C304" s="5"/>
      <c r="D304" s="5"/>
      <c r="E304" s="8"/>
      <c r="F304" s="8"/>
      <c r="G304" s="15"/>
      <c r="H304" s="15"/>
      <c r="I304" s="15"/>
      <c r="J304" s="15"/>
      <c r="K304" s="15"/>
      <c r="L304" s="15"/>
      <c r="M304" s="15"/>
      <c r="N304" s="15"/>
      <c r="O304" s="15"/>
      <c r="P304" s="2"/>
      <c r="Q304" s="5"/>
      <c r="R304" s="12"/>
      <c r="S304" s="12"/>
      <c r="T304" s="12"/>
      <c r="U304" s="12"/>
      <c r="V304"/>
      <c r="W304"/>
      <c r="X304"/>
      <c r="Y304"/>
      <c r="Z304"/>
      <c r="AA304"/>
      <c r="AB304"/>
      <c r="AC304"/>
      <c r="AD304"/>
      <c r="AE304"/>
      <c r="AF304"/>
      <c r="AG304"/>
      <c r="AH304"/>
      <c r="AI304" s="12"/>
      <c r="AJ304" s="12"/>
      <c r="AK304" s="12"/>
      <c r="AL304" s="12"/>
      <c r="AM304" s="12"/>
      <c r="AN304"/>
      <c r="AO304" s="12"/>
      <c r="AP304" s="12"/>
    </row>
    <row r="305" spans="1:42" s="3" customFormat="1" ht="15" x14ac:dyDescent="0.25">
      <c r="A305" s="11" t="s">
        <v>115</v>
      </c>
      <c r="B305" s="5"/>
      <c r="C305" s="5"/>
      <c r="D305" s="5"/>
      <c r="E305" s="8"/>
      <c r="F305" s="8"/>
      <c r="G305" s="15"/>
      <c r="H305" s="15"/>
      <c r="I305" s="15"/>
      <c r="J305" s="15"/>
      <c r="K305" s="15"/>
      <c r="L305" s="15"/>
      <c r="M305" s="15"/>
      <c r="N305" s="15"/>
      <c r="O305" s="15"/>
      <c r="P305" s="2"/>
      <c r="Q305" s="5"/>
      <c r="R305" s="12"/>
      <c r="S305" s="12"/>
      <c r="T305" s="12"/>
      <c r="U305" s="12"/>
      <c r="V305"/>
      <c r="W305"/>
      <c r="X305"/>
      <c r="Y305"/>
      <c r="Z305"/>
      <c r="AA305"/>
      <c r="AB305"/>
      <c r="AC305"/>
      <c r="AD305"/>
      <c r="AE305"/>
      <c r="AF305"/>
      <c r="AG305"/>
      <c r="AH305"/>
      <c r="AI305" s="12"/>
      <c r="AJ305" s="12"/>
      <c r="AK305" s="12"/>
      <c r="AL305" s="12"/>
      <c r="AM305" s="12"/>
      <c r="AN305"/>
      <c r="AO305" s="12"/>
      <c r="AP305" s="12"/>
    </row>
    <row r="306" spans="1:42" s="3" customFormat="1" ht="15" x14ac:dyDescent="0.25">
      <c r="A306" s="21" t="s">
        <v>322</v>
      </c>
      <c r="B306" s="21" t="s">
        <v>333</v>
      </c>
      <c r="C306" s="21" t="s">
        <v>323</v>
      </c>
      <c r="D306" s="21" t="s">
        <v>324</v>
      </c>
      <c r="E306" s="21" t="s">
        <v>325</v>
      </c>
      <c r="F306" s="21" t="s">
        <v>326</v>
      </c>
      <c r="G306" s="22" t="s">
        <v>327</v>
      </c>
      <c r="H306" s="22" t="s">
        <v>328</v>
      </c>
      <c r="I306" s="22" t="s">
        <v>329</v>
      </c>
      <c r="J306" s="22" t="s">
        <v>0</v>
      </c>
      <c r="K306" s="22" t="s">
        <v>1</v>
      </c>
      <c r="L306" s="22" t="s">
        <v>2</v>
      </c>
      <c r="M306" s="22" t="s">
        <v>330</v>
      </c>
      <c r="N306" s="22" t="s">
        <v>331</v>
      </c>
      <c r="O306" s="22" t="s">
        <v>332</v>
      </c>
      <c r="P306" s="2"/>
      <c r="Q306" s="5"/>
      <c r="R306" s="12"/>
      <c r="S306" s="12"/>
      <c r="T306" s="12"/>
      <c r="U306" s="12"/>
      <c r="V306"/>
      <c r="W306"/>
      <c r="X306"/>
      <c r="Y306"/>
      <c r="Z306"/>
      <c r="AA306"/>
      <c r="AB306"/>
      <c r="AC306"/>
      <c r="AD306"/>
      <c r="AE306"/>
      <c r="AF306"/>
      <c r="AG306"/>
      <c r="AH306"/>
      <c r="AI306" s="12"/>
      <c r="AJ306" s="12"/>
      <c r="AK306" s="12"/>
      <c r="AL306" s="12"/>
      <c r="AM306" s="12"/>
      <c r="AN306"/>
      <c r="AO306" s="12"/>
      <c r="AP306" s="12"/>
    </row>
    <row r="307" spans="1:42" s="3" customFormat="1" ht="15" x14ac:dyDescent="0.25">
      <c r="A307" s="5" t="s">
        <v>117</v>
      </c>
      <c r="B307" s="5" t="s">
        <v>32</v>
      </c>
      <c r="C307" s="5" t="s">
        <v>264</v>
      </c>
      <c r="D307" s="5" t="s">
        <v>263</v>
      </c>
      <c r="E307" s="8">
        <v>45839</v>
      </c>
      <c r="F307" s="8">
        <v>46023</v>
      </c>
      <c r="G307" s="15">
        <v>70000</v>
      </c>
      <c r="H307" s="15">
        <v>0</v>
      </c>
      <c r="I307" s="15">
        <f t="shared" ref="I307:I310" si="101">+G307+H307</f>
        <v>70000</v>
      </c>
      <c r="J307" s="15">
        <v>2009</v>
      </c>
      <c r="K307" s="15">
        <v>5368.48</v>
      </c>
      <c r="L307" s="15">
        <v>2128</v>
      </c>
      <c r="M307" s="15">
        <v>25</v>
      </c>
      <c r="N307" s="15">
        <f t="shared" ref="N307:N310" si="102">+J307+K307+L307+M307</f>
        <v>9530.48</v>
      </c>
      <c r="O307" s="15">
        <f t="shared" ref="O307:O310" si="103">+I307-N307</f>
        <v>60469.520000000004</v>
      </c>
      <c r="P307" s="5"/>
      <c r="Q307" s="5"/>
      <c r="R307" s="12"/>
      <c r="S307" s="12"/>
      <c r="T307" s="12"/>
      <c r="U307" s="12"/>
      <c r="V307"/>
      <c r="W307"/>
      <c r="X307"/>
      <c r="Y307"/>
      <c r="Z307"/>
      <c r="AA307"/>
      <c r="AB307"/>
      <c r="AC307"/>
      <c r="AD307"/>
      <c r="AE307"/>
      <c r="AF307"/>
      <c r="AG307"/>
      <c r="AH307"/>
      <c r="AI307" s="12"/>
      <c r="AJ307" s="12"/>
      <c r="AK307" s="12"/>
      <c r="AL307" s="12"/>
      <c r="AM307" s="12"/>
      <c r="AN307"/>
      <c r="AO307" s="12"/>
      <c r="AP307" s="12"/>
    </row>
    <row r="308" spans="1:42" s="3" customFormat="1" ht="15" x14ac:dyDescent="0.25">
      <c r="A308" s="5" t="s">
        <v>116</v>
      </c>
      <c r="B308" s="5" t="s">
        <v>6</v>
      </c>
      <c r="C308" s="5" t="s">
        <v>264</v>
      </c>
      <c r="D308" s="5" t="s">
        <v>263</v>
      </c>
      <c r="E308" s="8">
        <v>45839</v>
      </c>
      <c r="F308" s="8">
        <v>46023</v>
      </c>
      <c r="G308" s="15">
        <v>50000</v>
      </c>
      <c r="H308" s="15">
        <v>0</v>
      </c>
      <c r="I308" s="15">
        <f t="shared" si="101"/>
        <v>50000</v>
      </c>
      <c r="J308" s="15">
        <v>1435</v>
      </c>
      <c r="K308" s="15">
        <v>1854</v>
      </c>
      <c r="L308" s="15">
        <v>1520</v>
      </c>
      <c r="M308" s="15">
        <v>25</v>
      </c>
      <c r="N308" s="15">
        <f t="shared" si="102"/>
        <v>4834</v>
      </c>
      <c r="O308" s="15">
        <f t="shared" si="103"/>
        <v>45166</v>
      </c>
      <c r="P308" s="5"/>
      <c r="Q308" s="5"/>
      <c r="R308" s="12"/>
      <c r="S308" s="12"/>
      <c r="T308" s="12"/>
      <c r="U308" s="12"/>
      <c r="V308"/>
      <c r="W308"/>
      <c r="X308"/>
      <c r="Y308"/>
      <c r="Z308"/>
      <c r="AA308"/>
      <c r="AB308"/>
      <c r="AC308"/>
      <c r="AD308"/>
      <c r="AE308"/>
      <c r="AF308"/>
      <c r="AG308"/>
      <c r="AH308"/>
      <c r="AI308" s="12"/>
      <c r="AJ308"/>
      <c r="AK308" s="12"/>
      <c r="AL308" s="12"/>
      <c r="AM308" s="12"/>
      <c r="AN308"/>
      <c r="AO308" s="12"/>
      <c r="AP308" s="12"/>
    </row>
    <row r="309" spans="1:42" s="3" customFormat="1" ht="15" x14ac:dyDescent="0.25">
      <c r="A309" s="5" t="s">
        <v>365</v>
      </c>
      <c r="B309" s="5" t="s">
        <v>6</v>
      </c>
      <c r="C309" s="5" t="s">
        <v>264</v>
      </c>
      <c r="D309" s="3" t="s">
        <v>262</v>
      </c>
      <c r="E309" s="8">
        <v>45839</v>
      </c>
      <c r="F309" s="8">
        <v>46023</v>
      </c>
      <c r="G309" s="15">
        <v>50000</v>
      </c>
      <c r="H309" s="15">
        <v>0</v>
      </c>
      <c r="I309" s="15">
        <v>50000</v>
      </c>
      <c r="J309" s="15">
        <v>1435</v>
      </c>
      <c r="K309" s="15">
        <v>1854</v>
      </c>
      <c r="L309" s="15">
        <v>1520</v>
      </c>
      <c r="M309" s="15">
        <v>25</v>
      </c>
      <c r="N309" s="15">
        <v>4834</v>
      </c>
      <c r="O309" s="15">
        <v>45166</v>
      </c>
      <c r="P309" s="5"/>
      <c r="Q309" s="5"/>
      <c r="R309" s="12"/>
      <c r="S309" s="12"/>
      <c r="T309" s="12"/>
      <c r="U309" s="12"/>
      <c r="V309"/>
      <c r="W309"/>
      <c r="X309"/>
      <c r="Y309"/>
      <c r="Z309"/>
      <c r="AA309"/>
      <c r="AB309"/>
      <c r="AC309"/>
      <c r="AD309"/>
      <c r="AE309"/>
      <c r="AF309"/>
      <c r="AG309"/>
      <c r="AH309"/>
      <c r="AI309" s="12"/>
      <c r="AJ309"/>
      <c r="AK309" s="12"/>
      <c r="AL309" s="12"/>
      <c r="AM309" s="12"/>
      <c r="AN309"/>
      <c r="AO309" s="12"/>
      <c r="AP309" s="12"/>
    </row>
    <row r="310" spans="1:42" s="3" customFormat="1" ht="15" x14ac:dyDescent="0.25">
      <c r="A310" s="5" t="s">
        <v>118</v>
      </c>
      <c r="B310" s="5" t="s">
        <v>6</v>
      </c>
      <c r="C310" s="5" t="s">
        <v>264</v>
      </c>
      <c r="D310" s="5" t="s">
        <v>263</v>
      </c>
      <c r="E310" s="8">
        <v>45778</v>
      </c>
      <c r="F310" s="8">
        <v>45962</v>
      </c>
      <c r="G310" s="15">
        <v>50000</v>
      </c>
      <c r="H310" s="15">
        <v>0</v>
      </c>
      <c r="I310" s="15">
        <f t="shared" si="101"/>
        <v>50000</v>
      </c>
      <c r="J310" s="15">
        <v>1435</v>
      </c>
      <c r="K310" s="15">
        <v>1854</v>
      </c>
      <c r="L310" s="15">
        <v>1520</v>
      </c>
      <c r="M310" s="15">
        <v>25</v>
      </c>
      <c r="N310" s="15">
        <f t="shared" si="102"/>
        <v>4834</v>
      </c>
      <c r="O310" s="15">
        <f t="shared" si="103"/>
        <v>45166</v>
      </c>
      <c r="P310" s="5"/>
      <c r="Q310" s="5"/>
      <c r="R310" s="12"/>
      <c r="S310" s="12"/>
      <c r="T310" s="12"/>
      <c r="U310" s="12"/>
      <c r="V310"/>
      <c r="W310"/>
      <c r="X310"/>
      <c r="Y310"/>
      <c r="Z310"/>
      <c r="AA310"/>
      <c r="AB310"/>
      <c r="AC310"/>
      <c r="AD310"/>
      <c r="AE310"/>
      <c r="AF310"/>
      <c r="AG310"/>
      <c r="AH310"/>
      <c r="AI310" s="12"/>
      <c r="AJ310" s="12"/>
      <c r="AK310" s="12"/>
      <c r="AL310" s="12"/>
      <c r="AM310" s="12"/>
      <c r="AN310"/>
      <c r="AO310" s="12"/>
      <c r="AP310" s="12"/>
    </row>
    <row r="311" spans="1:42" ht="15.75" thickBot="1" x14ac:dyDescent="0.3">
      <c r="D311" s="24">
        <v>4</v>
      </c>
      <c r="E311" s="19"/>
      <c r="F311" s="19"/>
      <c r="G311" s="19">
        <f>SUM(G307:G310)</f>
        <v>220000</v>
      </c>
      <c r="H311" s="19">
        <f t="shared" ref="H311:O311" si="104">SUM(H307:H310)</f>
        <v>0</v>
      </c>
      <c r="I311" s="19">
        <f t="shared" si="104"/>
        <v>220000</v>
      </c>
      <c r="J311" s="19">
        <f t="shared" si="104"/>
        <v>6314</v>
      </c>
      <c r="K311" s="19">
        <f t="shared" si="104"/>
        <v>10930.48</v>
      </c>
      <c r="L311" s="19">
        <f t="shared" si="104"/>
        <v>6688</v>
      </c>
      <c r="M311" s="19">
        <f t="shared" si="104"/>
        <v>100</v>
      </c>
      <c r="N311" s="19">
        <f t="shared" si="104"/>
        <v>24032.48</v>
      </c>
      <c r="O311" s="19">
        <f t="shared" si="104"/>
        <v>195967.52000000002</v>
      </c>
      <c r="P311" s="5"/>
      <c r="Q311" s="5"/>
      <c r="R311" s="12"/>
      <c r="S311" s="12"/>
      <c r="T311" s="12"/>
      <c r="U311" s="12"/>
      <c r="V311"/>
      <c r="W311"/>
      <c r="X311"/>
      <c r="Y311"/>
      <c r="Z311"/>
      <c r="AA311"/>
      <c r="AB311"/>
      <c r="AC311"/>
      <c r="AD311"/>
      <c r="AE311"/>
      <c r="AF311"/>
      <c r="AG311"/>
      <c r="AH311"/>
      <c r="AI311" s="12"/>
    </row>
    <row r="312" spans="1:42" s="3" customFormat="1" ht="15" x14ac:dyDescent="0.25">
      <c r="A312" s="5"/>
      <c r="B312" s="5"/>
      <c r="C312" s="5"/>
      <c r="D312" s="5"/>
      <c r="E312" s="8"/>
      <c r="F312" s="8"/>
      <c r="G312" s="15"/>
      <c r="H312" s="15"/>
      <c r="I312" s="15"/>
      <c r="J312" s="15"/>
      <c r="K312" s="15"/>
      <c r="L312" s="15"/>
      <c r="M312" s="15"/>
      <c r="N312" s="15"/>
      <c r="O312" s="15"/>
      <c r="P312" s="2"/>
      <c r="Q312" s="5"/>
      <c r="R312" s="12"/>
      <c r="S312" s="12"/>
      <c r="T312" s="12"/>
      <c r="U312" s="12"/>
      <c r="V312"/>
      <c r="W312"/>
      <c r="X312"/>
      <c r="Y312"/>
      <c r="Z312"/>
      <c r="AA312"/>
      <c r="AB312"/>
      <c r="AC312"/>
      <c r="AD312"/>
      <c r="AE312"/>
      <c r="AF312"/>
      <c r="AG312"/>
      <c r="AH312"/>
      <c r="AI312" s="12"/>
      <c r="AJ312" s="12"/>
      <c r="AK312" s="12"/>
      <c r="AL312" s="12"/>
      <c r="AM312" s="12"/>
      <c r="AN312"/>
      <c r="AO312" s="12"/>
      <c r="AP312" s="12"/>
    </row>
    <row r="313" spans="1:42" s="3" customFormat="1" ht="15" x14ac:dyDescent="0.25">
      <c r="A313" s="5"/>
      <c r="B313" s="5"/>
      <c r="C313" s="5"/>
      <c r="D313" s="5"/>
      <c r="E313" s="8"/>
      <c r="F313" s="8"/>
      <c r="G313" s="15"/>
      <c r="H313" s="15"/>
      <c r="I313" s="15"/>
      <c r="J313" s="15"/>
      <c r="K313" s="15"/>
      <c r="L313" s="15"/>
      <c r="M313" s="15"/>
      <c r="N313" s="15"/>
      <c r="O313" s="15"/>
      <c r="P313" s="2"/>
      <c r="Q313" s="5"/>
      <c r="R313" s="12"/>
      <c r="S313" s="12"/>
      <c r="T313" s="12"/>
      <c r="U313" s="12"/>
      <c r="V313"/>
      <c r="W313"/>
      <c r="X313"/>
      <c r="Y313"/>
      <c r="Z313"/>
      <c r="AA313"/>
      <c r="AB313"/>
      <c r="AC313"/>
      <c r="AD313"/>
      <c r="AE313"/>
      <c r="AF313"/>
      <c r="AG313"/>
      <c r="AH313"/>
      <c r="AI313" s="12"/>
      <c r="AJ313" s="12"/>
      <c r="AK313" s="12"/>
      <c r="AL313" s="12"/>
      <c r="AM313" s="12"/>
      <c r="AN313"/>
      <c r="AO313" s="12"/>
      <c r="AP313" s="12"/>
    </row>
    <row r="314" spans="1:42" s="3" customFormat="1" ht="15" x14ac:dyDescent="0.25">
      <c r="A314" s="11" t="s">
        <v>70</v>
      </c>
      <c r="B314" s="5"/>
      <c r="C314" s="5"/>
      <c r="D314" s="5"/>
      <c r="E314" s="8"/>
      <c r="F314" s="8"/>
      <c r="G314" s="15"/>
      <c r="H314" s="15"/>
      <c r="I314" s="15"/>
      <c r="J314" s="15"/>
      <c r="K314" s="15"/>
      <c r="L314" s="15"/>
      <c r="M314" s="15"/>
      <c r="N314" s="15"/>
      <c r="O314" s="15"/>
      <c r="P314" s="2"/>
      <c r="Q314" s="5"/>
      <c r="R314" s="12"/>
      <c r="S314" s="12"/>
      <c r="T314" s="12"/>
      <c r="U314" s="12"/>
      <c r="V314"/>
      <c r="W314"/>
      <c r="X314"/>
      <c r="Y314"/>
      <c r="Z314"/>
      <c r="AA314"/>
      <c r="AB314"/>
      <c r="AC314"/>
      <c r="AD314"/>
      <c r="AE314"/>
      <c r="AF314"/>
      <c r="AG314"/>
      <c r="AH314"/>
      <c r="AI314" s="12"/>
      <c r="AJ314" s="12"/>
      <c r="AK314" s="12"/>
      <c r="AL314" s="12"/>
      <c r="AM314" s="12"/>
      <c r="AN314"/>
      <c r="AO314" s="12"/>
      <c r="AP314" s="12"/>
    </row>
    <row r="315" spans="1:42" s="3" customFormat="1" ht="15" x14ac:dyDescent="0.25">
      <c r="A315" s="21" t="s">
        <v>322</v>
      </c>
      <c r="B315" s="21" t="s">
        <v>333</v>
      </c>
      <c r="C315" s="21" t="s">
        <v>323</v>
      </c>
      <c r="D315" s="21" t="s">
        <v>324</v>
      </c>
      <c r="E315" s="21" t="s">
        <v>325</v>
      </c>
      <c r="F315" s="21" t="s">
        <v>326</v>
      </c>
      <c r="G315" s="22" t="s">
        <v>327</v>
      </c>
      <c r="H315" s="22" t="s">
        <v>328</v>
      </c>
      <c r="I315" s="22" t="s">
        <v>329</v>
      </c>
      <c r="J315" s="22" t="s">
        <v>0</v>
      </c>
      <c r="K315" s="22" t="s">
        <v>1</v>
      </c>
      <c r="L315" s="22" t="s">
        <v>2</v>
      </c>
      <c r="M315" s="22" t="s">
        <v>330</v>
      </c>
      <c r="N315" s="22" t="s">
        <v>331</v>
      </c>
      <c r="O315" s="22" t="s">
        <v>332</v>
      </c>
      <c r="P315" s="2"/>
      <c r="Q315" s="5"/>
      <c r="R315" s="12"/>
      <c r="S315" s="12"/>
      <c r="T315" s="12"/>
      <c r="U315" s="12"/>
      <c r="V315"/>
      <c r="W315"/>
      <c r="X315"/>
      <c r="Y315"/>
      <c r="Z315"/>
      <c r="AA315"/>
      <c r="AB315"/>
      <c r="AC315"/>
      <c r="AD315"/>
      <c r="AE315"/>
      <c r="AF315"/>
      <c r="AG315"/>
      <c r="AH315"/>
      <c r="AI315" s="12"/>
      <c r="AJ315" s="12"/>
      <c r="AK315" s="12"/>
      <c r="AL315" s="12"/>
      <c r="AM315" s="12"/>
      <c r="AN315"/>
      <c r="AO315" s="12"/>
      <c r="AP315" s="12"/>
    </row>
    <row r="316" spans="1:42" s="3" customFormat="1" ht="15" x14ac:dyDescent="0.25">
      <c r="A316" s="5" t="s">
        <v>71</v>
      </c>
      <c r="B316" s="5" t="s">
        <v>6</v>
      </c>
      <c r="C316" s="5" t="s">
        <v>264</v>
      </c>
      <c r="D316" s="5" t="s">
        <v>263</v>
      </c>
      <c r="E316" s="8">
        <v>45748</v>
      </c>
      <c r="F316" s="8">
        <v>45931</v>
      </c>
      <c r="G316" s="15">
        <v>50000</v>
      </c>
      <c r="H316" s="15">
        <v>0</v>
      </c>
      <c r="I316" s="15">
        <f t="shared" ref="I316" si="105">+G316+H316</f>
        <v>50000</v>
      </c>
      <c r="J316" s="15">
        <v>1435</v>
      </c>
      <c r="K316" s="15">
        <v>1854</v>
      </c>
      <c r="L316" s="15">
        <v>1520</v>
      </c>
      <c r="M316" s="15">
        <v>25</v>
      </c>
      <c r="N316" s="15">
        <f t="shared" ref="N316" si="106">+J316+K316+L316+M316</f>
        <v>4834</v>
      </c>
      <c r="O316" s="15">
        <f t="shared" ref="O316" si="107">+I316-N316</f>
        <v>45166</v>
      </c>
      <c r="P316" s="5"/>
      <c r="Q316" s="5"/>
      <c r="R316" s="12"/>
      <c r="S316" s="12"/>
      <c r="T316" s="12"/>
      <c r="U316" s="12"/>
      <c r="V316"/>
      <c r="W316"/>
      <c r="X316"/>
      <c r="Y316"/>
      <c r="Z316"/>
      <c r="AA316"/>
      <c r="AB316"/>
      <c r="AC316"/>
      <c r="AD316"/>
      <c r="AE316"/>
      <c r="AF316"/>
      <c r="AG316"/>
      <c r="AH316"/>
      <c r="AI316" s="12"/>
      <c r="AJ316" s="12"/>
      <c r="AK316" s="12"/>
      <c r="AL316" s="12"/>
      <c r="AM316" s="12"/>
      <c r="AN316"/>
      <c r="AO316" s="12"/>
      <c r="AP316" s="12"/>
    </row>
    <row r="317" spans="1:42" s="3" customFormat="1" ht="15.75" thickBot="1" x14ac:dyDescent="0.3">
      <c r="A317" s="5"/>
      <c r="B317" s="5"/>
      <c r="C317" s="5"/>
      <c r="D317" s="24">
        <v>1</v>
      </c>
      <c r="E317" s="19"/>
      <c r="F317" s="19"/>
      <c r="G317" s="19">
        <f>SUM(G316)</f>
        <v>50000</v>
      </c>
      <c r="H317" s="19">
        <f t="shared" ref="H317:O317" si="108">SUM(H316)</f>
        <v>0</v>
      </c>
      <c r="I317" s="19">
        <f t="shared" si="108"/>
        <v>50000</v>
      </c>
      <c r="J317" s="19">
        <f t="shared" si="108"/>
        <v>1435</v>
      </c>
      <c r="K317" s="19">
        <f t="shared" si="108"/>
        <v>1854</v>
      </c>
      <c r="L317" s="19">
        <f t="shared" si="108"/>
        <v>1520</v>
      </c>
      <c r="M317" s="19">
        <f t="shared" si="108"/>
        <v>25</v>
      </c>
      <c r="N317" s="19">
        <f t="shared" si="108"/>
        <v>4834</v>
      </c>
      <c r="O317" s="19">
        <f t="shared" si="108"/>
        <v>45166</v>
      </c>
      <c r="P317" s="5"/>
      <c r="Q317" s="5"/>
      <c r="R317" s="12"/>
      <c r="S317" s="12"/>
      <c r="T317" s="12"/>
      <c r="U317" s="12"/>
      <c r="V317"/>
      <c r="W317"/>
      <c r="X317"/>
      <c r="Y317"/>
      <c r="Z317"/>
      <c r="AA317"/>
      <c r="AB317"/>
      <c r="AC317"/>
      <c r="AD317"/>
      <c r="AE317"/>
      <c r="AF317"/>
      <c r="AG317"/>
      <c r="AH317"/>
      <c r="AI317" s="12"/>
      <c r="AJ317" s="12"/>
      <c r="AK317" s="12"/>
      <c r="AL317" s="12"/>
      <c r="AM317" s="12"/>
      <c r="AN317"/>
      <c r="AO317" s="12"/>
      <c r="AP317" s="12"/>
    </row>
    <row r="318" spans="1:42" s="3" customFormat="1" ht="15" x14ac:dyDescent="0.25">
      <c r="A318" s="5"/>
      <c r="B318" s="5"/>
      <c r="C318" s="5"/>
      <c r="D318" s="5"/>
      <c r="E318" s="8"/>
      <c r="F318" s="8"/>
      <c r="G318" s="15"/>
      <c r="H318" s="15"/>
      <c r="I318" s="15"/>
      <c r="J318" s="15"/>
      <c r="K318" s="15"/>
      <c r="L318" s="15"/>
      <c r="M318" s="15"/>
      <c r="N318" s="15"/>
      <c r="O318" s="15"/>
      <c r="P318" s="5"/>
      <c r="Q318" s="5"/>
      <c r="R318" s="12"/>
      <c r="S318" s="12"/>
      <c r="T318" s="12"/>
      <c r="U318" s="12"/>
      <c r="V318"/>
      <c r="W318"/>
      <c r="X318"/>
      <c r="Y318"/>
      <c r="Z318"/>
      <c r="AA318"/>
      <c r="AB318"/>
      <c r="AC318"/>
      <c r="AD318"/>
      <c r="AE318"/>
      <c r="AF318"/>
      <c r="AG318"/>
      <c r="AH318"/>
      <c r="AI318" s="12"/>
      <c r="AJ318" s="12"/>
      <c r="AK318" s="12"/>
      <c r="AL318" s="12"/>
      <c r="AM318" s="12"/>
      <c r="AN318"/>
      <c r="AO318" s="12"/>
      <c r="AP318" s="12"/>
    </row>
    <row r="319" spans="1:42" s="3" customFormat="1" ht="15" x14ac:dyDescent="0.25">
      <c r="A319" s="11" t="s">
        <v>14</v>
      </c>
      <c r="B319" s="5"/>
      <c r="C319" s="5"/>
      <c r="D319" s="5"/>
      <c r="E319" s="8"/>
      <c r="F319" s="8"/>
      <c r="G319" s="15"/>
      <c r="H319" s="15"/>
      <c r="I319" s="15"/>
      <c r="J319" s="15"/>
      <c r="K319" s="15"/>
      <c r="L319" s="15"/>
      <c r="M319" s="15"/>
      <c r="N319" s="15"/>
      <c r="O319" s="15"/>
      <c r="P319" s="2"/>
      <c r="Q319" s="5"/>
      <c r="R319" s="12"/>
      <c r="S319" s="12"/>
      <c r="T319" s="12"/>
      <c r="U319" s="12"/>
      <c r="V319"/>
      <c r="W319"/>
      <c r="X319"/>
      <c r="Y319"/>
      <c r="Z319"/>
      <c r="AA319"/>
      <c r="AB319"/>
      <c r="AC319"/>
      <c r="AD319"/>
      <c r="AE319"/>
      <c r="AF319"/>
      <c r="AG319"/>
      <c r="AH319"/>
      <c r="AI319" s="12"/>
      <c r="AJ319" s="12"/>
      <c r="AK319" s="12"/>
      <c r="AL319" s="12"/>
      <c r="AM319" s="12"/>
      <c r="AN319"/>
      <c r="AO319" s="12"/>
      <c r="AP319" s="12"/>
    </row>
    <row r="320" spans="1:42" ht="15" x14ac:dyDescent="0.25">
      <c r="A320" s="21" t="s">
        <v>322</v>
      </c>
      <c r="B320" s="21" t="s">
        <v>333</v>
      </c>
      <c r="C320" s="21" t="s">
        <v>323</v>
      </c>
      <c r="D320" s="21" t="s">
        <v>324</v>
      </c>
      <c r="E320" s="21" t="s">
        <v>325</v>
      </c>
      <c r="F320" s="21" t="s">
        <v>326</v>
      </c>
      <c r="G320" s="22" t="s">
        <v>327</v>
      </c>
      <c r="H320" s="22" t="s">
        <v>328</v>
      </c>
      <c r="I320" s="22" t="s">
        <v>329</v>
      </c>
      <c r="J320" s="22" t="s">
        <v>0</v>
      </c>
      <c r="K320" s="22" t="s">
        <v>1</v>
      </c>
      <c r="L320" s="22" t="s">
        <v>2</v>
      </c>
      <c r="M320" s="22" t="s">
        <v>330</v>
      </c>
      <c r="N320" s="22" t="s">
        <v>331</v>
      </c>
      <c r="O320" s="22" t="s">
        <v>332</v>
      </c>
      <c r="Q320" s="5"/>
      <c r="R320" s="12"/>
      <c r="S320" s="12"/>
      <c r="T320" s="12"/>
      <c r="U320" s="12"/>
      <c r="V320"/>
      <c r="W320"/>
      <c r="X320"/>
      <c r="Y320"/>
      <c r="Z320"/>
      <c r="AA320"/>
      <c r="AB320"/>
      <c r="AC320"/>
      <c r="AD320"/>
      <c r="AE320"/>
      <c r="AF320"/>
      <c r="AG320"/>
      <c r="AH320"/>
      <c r="AI320" s="12"/>
      <c r="AJ320"/>
      <c r="AK320" s="12"/>
      <c r="AL320"/>
      <c r="AM320" s="12"/>
      <c r="AN320"/>
      <c r="AO320" s="12"/>
      <c r="AP320" s="12"/>
    </row>
    <row r="321" spans="1:42" ht="15" x14ac:dyDescent="0.25">
      <c r="A321" s="5" t="s">
        <v>393</v>
      </c>
      <c r="B321" s="5" t="s">
        <v>180</v>
      </c>
      <c r="C321" s="5" t="s">
        <v>264</v>
      </c>
      <c r="D321" s="5" t="s">
        <v>262</v>
      </c>
      <c r="E321" s="8">
        <v>45748</v>
      </c>
      <c r="F321" s="8">
        <v>45931</v>
      </c>
      <c r="G321" s="15">
        <v>128000</v>
      </c>
      <c r="H321" s="15">
        <v>0</v>
      </c>
      <c r="I321" s="15">
        <f t="shared" ref="I321:I368" si="109">+G321+H321</f>
        <v>128000</v>
      </c>
      <c r="J321" s="15">
        <v>3673.6</v>
      </c>
      <c r="K321" s="15">
        <v>18691.669999999998</v>
      </c>
      <c r="L321" s="15">
        <v>3891.2</v>
      </c>
      <c r="M321" s="15">
        <v>3624.02</v>
      </c>
      <c r="N321" s="15">
        <f>+J321+K321+L321+M321</f>
        <v>29880.489999999998</v>
      </c>
      <c r="O321" s="15">
        <f t="shared" ref="O321:O368" si="110">+I321-N321</f>
        <v>98119.510000000009</v>
      </c>
      <c r="P321" s="5"/>
      <c r="Q321" s="5"/>
      <c r="R321" s="12"/>
      <c r="S321" s="12"/>
      <c r="T321" s="12"/>
      <c r="U321" s="12"/>
      <c r="V321"/>
      <c r="W321"/>
      <c r="X321"/>
      <c r="Y321"/>
      <c r="Z321"/>
      <c r="AA321"/>
      <c r="AB321"/>
      <c r="AC321"/>
      <c r="AD321"/>
      <c r="AE321"/>
      <c r="AF321"/>
      <c r="AG321"/>
      <c r="AH321"/>
      <c r="AI321" s="12"/>
      <c r="AJ321"/>
      <c r="AK321" s="12"/>
      <c r="AL321"/>
      <c r="AM321" s="12"/>
      <c r="AN321"/>
      <c r="AO321" s="12"/>
      <c r="AP321" s="12"/>
    </row>
    <row r="322" spans="1:42" ht="15" x14ac:dyDescent="0.25">
      <c r="A322" s="5" t="s">
        <v>39</v>
      </c>
      <c r="B322" s="5" t="s">
        <v>40</v>
      </c>
      <c r="C322" s="5" t="s">
        <v>264</v>
      </c>
      <c r="D322" s="5" t="s">
        <v>262</v>
      </c>
      <c r="E322" s="8">
        <v>45778</v>
      </c>
      <c r="F322" s="8">
        <v>45962</v>
      </c>
      <c r="G322" s="15">
        <v>105000</v>
      </c>
      <c r="H322" s="15">
        <v>0</v>
      </c>
      <c r="I322" s="15">
        <f t="shared" si="109"/>
        <v>105000</v>
      </c>
      <c r="J322" s="15">
        <v>3013.5</v>
      </c>
      <c r="K322" s="15">
        <v>13281.49</v>
      </c>
      <c r="L322" s="15">
        <v>3192</v>
      </c>
      <c r="M322" s="15">
        <v>30474.34</v>
      </c>
      <c r="N322" s="15">
        <f t="shared" ref="N322:N368" si="111">+J322+K322+L322+M322</f>
        <v>49961.33</v>
      </c>
      <c r="O322" s="15">
        <f t="shared" si="110"/>
        <v>55038.67</v>
      </c>
      <c r="P322" s="5"/>
      <c r="Q322" s="5"/>
      <c r="R322" s="12"/>
      <c r="S322" s="12"/>
      <c r="T322" s="12"/>
      <c r="U322" s="12"/>
      <c r="V322"/>
      <c r="W322"/>
      <c r="X322"/>
      <c r="Y322"/>
      <c r="Z322"/>
      <c r="AA322"/>
      <c r="AB322"/>
      <c r="AC322"/>
      <c r="AD322"/>
      <c r="AE322"/>
      <c r="AF322"/>
      <c r="AG322"/>
      <c r="AH322"/>
      <c r="AI322" s="12"/>
      <c r="AJ322"/>
      <c r="AK322" s="12"/>
      <c r="AL322"/>
      <c r="AM322" s="12"/>
      <c r="AN322"/>
      <c r="AO322" s="12"/>
      <c r="AP322" s="12"/>
    </row>
    <row r="323" spans="1:42" ht="15" x14ac:dyDescent="0.25">
      <c r="A323" s="5" t="s">
        <v>31</v>
      </c>
      <c r="B323" s="5" t="s">
        <v>32</v>
      </c>
      <c r="C323" s="5" t="s">
        <v>264</v>
      </c>
      <c r="D323" s="5" t="s">
        <v>263</v>
      </c>
      <c r="E323" s="8">
        <v>45717</v>
      </c>
      <c r="F323" s="8">
        <v>45901</v>
      </c>
      <c r="G323" s="15">
        <v>70000</v>
      </c>
      <c r="H323" s="15">
        <v>0</v>
      </c>
      <c r="I323" s="15">
        <f t="shared" si="109"/>
        <v>70000</v>
      </c>
      <c r="J323" s="15">
        <v>2009</v>
      </c>
      <c r="K323" s="15">
        <v>5368.48</v>
      </c>
      <c r="L323" s="15">
        <v>2128</v>
      </c>
      <c r="M323" s="15">
        <v>25</v>
      </c>
      <c r="N323" s="15">
        <f t="shared" si="111"/>
        <v>9530.48</v>
      </c>
      <c r="O323" s="15">
        <f t="shared" si="110"/>
        <v>60469.520000000004</v>
      </c>
      <c r="P323" s="5"/>
      <c r="Q323" s="5"/>
      <c r="R323" s="12"/>
      <c r="S323" s="12"/>
      <c r="T323" s="12"/>
      <c r="U323" s="12"/>
      <c r="V323"/>
      <c r="W323"/>
      <c r="X323"/>
      <c r="Y323"/>
      <c r="Z323"/>
      <c r="AA323"/>
      <c r="AB323"/>
      <c r="AC323"/>
      <c r="AD323"/>
      <c r="AE323"/>
      <c r="AF323"/>
      <c r="AG323"/>
      <c r="AH323"/>
      <c r="AI323" s="12"/>
      <c r="AJ323" s="12"/>
      <c r="AK323" s="12"/>
      <c r="AL323" s="12"/>
      <c r="AM323" s="12"/>
      <c r="AN323" s="12"/>
      <c r="AO323" s="12"/>
      <c r="AP323" s="12"/>
    </row>
    <row r="324" spans="1:42" s="3" customFormat="1" ht="15" x14ac:dyDescent="0.25">
      <c r="A324" s="10" t="s">
        <v>404</v>
      </c>
      <c r="B324" s="10" t="s">
        <v>236</v>
      </c>
      <c r="C324" s="10" t="s">
        <v>264</v>
      </c>
      <c r="D324" s="10" t="s">
        <v>262</v>
      </c>
      <c r="E324" s="9">
        <v>45717</v>
      </c>
      <c r="F324" s="9">
        <v>45901</v>
      </c>
      <c r="G324" s="15">
        <v>105000</v>
      </c>
      <c r="H324" s="15">
        <v>0</v>
      </c>
      <c r="I324" s="15">
        <f>+G324+H324</f>
        <v>105000</v>
      </c>
      <c r="J324" s="15">
        <v>3013.5</v>
      </c>
      <c r="K324" s="15">
        <v>13281.49</v>
      </c>
      <c r="L324" s="15">
        <v>3192</v>
      </c>
      <c r="M324" s="15">
        <v>25</v>
      </c>
      <c r="N324" s="15">
        <f>+J324+K324+L324+M324</f>
        <v>19511.989999999998</v>
      </c>
      <c r="O324" s="15">
        <f>+I324-N324</f>
        <v>85488.010000000009</v>
      </c>
      <c r="P324" s="10"/>
      <c r="Q324" s="10"/>
      <c r="R324" s="27"/>
      <c r="S324" s="27"/>
      <c r="T324" s="27"/>
      <c r="U324" s="27"/>
      <c r="V324" s="23"/>
      <c r="W324" s="23"/>
      <c r="X324" s="23"/>
      <c r="Y324" s="23"/>
      <c r="Z324" s="23"/>
      <c r="AA324" s="23"/>
      <c r="AB324" s="23"/>
      <c r="AC324" s="23"/>
      <c r="AD324" s="23"/>
      <c r="AE324" s="23"/>
      <c r="AF324" s="23"/>
      <c r="AG324" s="23"/>
      <c r="AH324" s="23"/>
      <c r="AI324" s="27"/>
      <c r="AJ324" s="27"/>
      <c r="AK324" s="27"/>
      <c r="AL324" s="27"/>
      <c r="AM324" s="27"/>
      <c r="AN324" s="23"/>
      <c r="AO324" s="27"/>
      <c r="AP324" s="27"/>
    </row>
    <row r="325" spans="1:42" s="3" customFormat="1" ht="15" x14ac:dyDescent="0.25">
      <c r="A325" s="10" t="s">
        <v>52</v>
      </c>
      <c r="B325" s="10" t="s">
        <v>50</v>
      </c>
      <c r="C325" s="10" t="s">
        <v>264</v>
      </c>
      <c r="D325" s="10" t="s">
        <v>262</v>
      </c>
      <c r="E325" s="9">
        <v>45778</v>
      </c>
      <c r="F325" s="9">
        <v>45962</v>
      </c>
      <c r="G325" s="15">
        <v>60000</v>
      </c>
      <c r="H325" s="15">
        <v>0</v>
      </c>
      <c r="I325" s="15">
        <f t="shared" si="109"/>
        <v>60000</v>
      </c>
      <c r="J325" s="15">
        <v>1722</v>
      </c>
      <c r="K325" s="15">
        <v>3486.68</v>
      </c>
      <c r="L325" s="15">
        <v>1824</v>
      </c>
      <c r="M325" s="15">
        <v>25</v>
      </c>
      <c r="N325" s="15">
        <f t="shared" si="111"/>
        <v>7057.68</v>
      </c>
      <c r="O325" s="15">
        <f t="shared" si="110"/>
        <v>52942.32</v>
      </c>
      <c r="P325" s="10"/>
      <c r="Q325" s="10"/>
      <c r="R325" s="27"/>
      <c r="S325" s="27"/>
      <c r="T325" s="27"/>
      <c r="U325" s="27"/>
      <c r="V325" s="23"/>
      <c r="W325" s="23"/>
      <c r="X325" s="23"/>
      <c r="Y325" s="23"/>
      <c r="Z325" s="23"/>
      <c r="AA325" s="23"/>
      <c r="AB325" s="23"/>
      <c r="AC325" s="23"/>
      <c r="AD325" s="23"/>
      <c r="AE325" s="23"/>
      <c r="AF325" s="23"/>
      <c r="AG325" s="23"/>
      <c r="AH325" s="23"/>
      <c r="AI325" s="27"/>
      <c r="AJ325" s="27"/>
      <c r="AK325" s="27"/>
      <c r="AL325" s="23"/>
      <c r="AM325" s="27"/>
      <c r="AN325" s="27"/>
      <c r="AO325" s="27"/>
      <c r="AP325" s="27"/>
    </row>
    <row r="326" spans="1:42" s="3" customFormat="1" ht="15" x14ac:dyDescent="0.25">
      <c r="A326" s="10" t="s">
        <v>57</v>
      </c>
      <c r="B326" s="10" t="s">
        <v>13</v>
      </c>
      <c r="C326" s="10" t="s">
        <v>264</v>
      </c>
      <c r="D326" s="10" t="s">
        <v>262</v>
      </c>
      <c r="E326" s="9">
        <v>45870</v>
      </c>
      <c r="F326" s="9">
        <v>46054</v>
      </c>
      <c r="G326" s="15">
        <v>76000</v>
      </c>
      <c r="H326" s="15">
        <v>0</v>
      </c>
      <c r="I326" s="15">
        <f t="shared" si="109"/>
        <v>76000</v>
      </c>
      <c r="J326" s="15">
        <v>2181.1999999999998</v>
      </c>
      <c r="K326" s="15">
        <v>6497.56</v>
      </c>
      <c r="L326" s="15">
        <v>2310.4</v>
      </c>
      <c r="M326" s="15">
        <v>25</v>
      </c>
      <c r="N326" s="15">
        <f t="shared" si="111"/>
        <v>11014.16</v>
      </c>
      <c r="O326" s="15">
        <f t="shared" si="110"/>
        <v>64985.84</v>
      </c>
      <c r="P326" s="10"/>
      <c r="Q326" s="10"/>
      <c r="R326" s="27"/>
      <c r="S326" s="27"/>
      <c r="T326" s="27"/>
      <c r="U326" s="27"/>
      <c r="V326" s="23"/>
      <c r="W326" s="23"/>
      <c r="X326" s="23"/>
      <c r="Y326" s="23"/>
      <c r="Z326" s="23"/>
      <c r="AA326" s="23"/>
      <c r="AB326" s="23"/>
      <c r="AC326" s="23"/>
      <c r="AD326" s="23"/>
      <c r="AE326" s="23"/>
      <c r="AF326" s="23"/>
      <c r="AG326" s="23"/>
      <c r="AH326" s="23"/>
      <c r="AI326" s="27"/>
      <c r="AJ326" s="27"/>
      <c r="AK326" s="27"/>
      <c r="AL326" s="27"/>
      <c r="AM326" s="27"/>
      <c r="AN326" s="23"/>
      <c r="AO326" s="27"/>
      <c r="AP326" s="27"/>
    </row>
    <row r="327" spans="1:42" s="3" customFormat="1" ht="15" x14ac:dyDescent="0.25">
      <c r="A327" s="10" t="s">
        <v>292</v>
      </c>
      <c r="B327" s="10" t="s">
        <v>13</v>
      </c>
      <c r="C327" s="10" t="s">
        <v>264</v>
      </c>
      <c r="D327" s="10" t="s">
        <v>262</v>
      </c>
      <c r="E327" s="9">
        <v>45870</v>
      </c>
      <c r="F327" s="9">
        <v>46054</v>
      </c>
      <c r="G327" s="15">
        <v>76000</v>
      </c>
      <c r="H327" s="15">
        <v>0</v>
      </c>
      <c r="I327" s="15">
        <f t="shared" si="109"/>
        <v>76000</v>
      </c>
      <c r="J327" s="15">
        <v>2181.1999999999998</v>
      </c>
      <c r="K327" s="15">
        <v>6497.56</v>
      </c>
      <c r="L327" s="15">
        <v>2310.4</v>
      </c>
      <c r="M327" s="15">
        <v>25</v>
      </c>
      <c r="N327" s="15">
        <f t="shared" si="111"/>
        <v>11014.16</v>
      </c>
      <c r="O327" s="15">
        <f t="shared" si="110"/>
        <v>64985.84</v>
      </c>
      <c r="P327" s="10"/>
      <c r="Q327" s="10"/>
      <c r="R327" s="27"/>
      <c r="S327" s="27"/>
      <c r="T327" s="27"/>
      <c r="U327" s="27"/>
      <c r="V327" s="23"/>
      <c r="W327" s="23"/>
      <c r="X327" s="23"/>
      <c r="Y327" s="23"/>
      <c r="Z327" s="23"/>
      <c r="AA327" s="23"/>
      <c r="AB327" s="23"/>
      <c r="AC327" s="23"/>
      <c r="AD327" s="23"/>
      <c r="AE327" s="23"/>
      <c r="AF327" s="23"/>
      <c r="AG327" s="23"/>
      <c r="AH327" s="23"/>
      <c r="AI327" s="27"/>
      <c r="AJ327" s="27"/>
      <c r="AK327" s="27"/>
      <c r="AL327" s="27"/>
      <c r="AM327" s="27"/>
      <c r="AN327" s="23"/>
      <c r="AO327" s="27"/>
      <c r="AP327" s="27"/>
    </row>
    <row r="328" spans="1:42" s="3" customFormat="1" ht="15" x14ac:dyDescent="0.25">
      <c r="A328" s="10" t="s">
        <v>43</v>
      </c>
      <c r="B328" s="10" t="s">
        <v>407</v>
      </c>
      <c r="C328" s="10" t="s">
        <v>264</v>
      </c>
      <c r="D328" s="10" t="s">
        <v>262</v>
      </c>
      <c r="E328" s="9">
        <v>45839</v>
      </c>
      <c r="F328" s="9">
        <v>46023</v>
      </c>
      <c r="G328" s="15">
        <v>76000</v>
      </c>
      <c r="H328" s="15">
        <v>0</v>
      </c>
      <c r="I328" s="15">
        <f t="shared" si="109"/>
        <v>76000</v>
      </c>
      <c r="J328" s="15">
        <v>2181.1999999999998</v>
      </c>
      <c r="K328" s="15">
        <v>6497.56</v>
      </c>
      <c r="L328" s="15">
        <v>2310.4</v>
      </c>
      <c r="M328" s="15">
        <v>25</v>
      </c>
      <c r="N328" s="15">
        <f t="shared" si="111"/>
        <v>11014.16</v>
      </c>
      <c r="O328" s="15">
        <f t="shared" si="110"/>
        <v>64985.84</v>
      </c>
      <c r="P328" s="10"/>
      <c r="Q328" s="10"/>
      <c r="R328" s="27"/>
      <c r="S328" s="27"/>
      <c r="T328" s="27"/>
      <c r="U328" s="27"/>
      <c r="V328" s="23"/>
      <c r="W328" s="23"/>
      <c r="X328" s="23"/>
      <c r="Y328" s="23"/>
      <c r="Z328" s="23"/>
      <c r="AA328" s="23"/>
      <c r="AB328" s="23"/>
      <c r="AC328" s="23"/>
      <c r="AD328" s="23"/>
      <c r="AE328" s="23"/>
      <c r="AF328" s="23"/>
      <c r="AG328" s="23"/>
      <c r="AH328" s="23"/>
      <c r="AI328" s="27"/>
      <c r="AJ328" s="27"/>
      <c r="AK328" s="27"/>
      <c r="AL328" s="27"/>
      <c r="AM328" s="27"/>
      <c r="AN328" s="23"/>
      <c r="AO328" s="27"/>
      <c r="AP328" s="27"/>
    </row>
    <row r="329" spans="1:42" s="3" customFormat="1" ht="15" x14ac:dyDescent="0.25">
      <c r="A329" s="10" t="s">
        <v>46</v>
      </c>
      <c r="B329" s="10" t="s">
        <v>13</v>
      </c>
      <c r="C329" s="10" t="s">
        <v>264</v>
      </c>
      <c r="D329" s="10" t="s">
        <v>263</v>
      </c>
      <c r="E329" s="9">
        <v>45717</v>
      </c>
      <c r="F329" s="9">
        <v>45901</v>
      </c>
      <c r="G329" s="15">
        <v>76000</v>
      </c>
      <c r="H329" s="15">
        <v>0</v>
      </c>
      <c r="I329" s="15">
        <f t="shared" si="109"/>
        <v>76000</v>
      </c>
      <c r="J329" s="15">
        <v>2181.1999999999998</v>
      </c>
      <c r="K329" s="15">
        <v>6497.56</v>
      </c>
      <c r="L329" s="15">
        <v>2310.4</v>
      </c>
      <c r="M329" s="15">
        <v>25</v>
      </c>
      <c r="N329" s="15">
        <f t="shared" si="111"/>
        <v>11014.16</v>
      </c>
      <c r="O329" s="15">
        <f t="shared" si="110"/>
        <v>64985.84</v>
      </c>
      <c r="P329" s="10"/>
      <c r="Q329" s="10"/>
      <c r="R329" s="27"/>
      <c r="S329" s="27"/>
      <c r="T329" s="27"/>
      <c r="U329" s="27"/>
      <c r="V329" s="23"/>
      <c r="W329" s="23"/>
      <c r="X329" s="23"/>
      <c r="Y329" s="23"/>
      <c r="Z329" s="23"/>
      <c r="AA329" s="23"/>
      <c r="AB329" s="23"/>
      <c r="AC329" s="23"/>
      <c r="AD329" s="23"/>
      <c r="AE329" s="23"/>
      <c r="AF329" s="23"/>
      <c r="AG329" s="23"/>
      <c r="AH329" s="23"/>
      <c r="AI329" s="27"/>
      <c r="AJ329" s="27"/>
      <c r="AK329" s="27"/>
      <c r="AL329" s="27"/>
      <c r="AM329" s="27"/>
      <c r="AN329" s="23"/>
      <c r="AO329" s="27"/>
      <c r="AP329" s="27"/>
    </row>
    <row r="330" spans="1:42" s="3" customFormat="1" ht="15" x14ac:dyDescent="0.25">
      <c r="A330" s="10" t="s">
        <v>341</v>
      </c>
      <c r="B330" s="10" t="s">
        <v>13</v>
      </c>
      <c r="C330" s="10" t="s">
        <v>264</v>
      </c>
      <c r="D330" s="10" t="s">
        <v>263</v>
      </c>
      <c r="E330" s="9">
        <v>45748</v>
      </c>
      <c r="F330" s="9">
        <v>45931</v>
      </c>
      <c r="G330" s="15">
        <v>76000</v>
      </c>
      <c r="H330" s="15">
        <v>0</v>
      </c>
      <c r="I330" s="15">
        <f t="shared" si="109"/>
        <v>76000</v>
      </c>
      <c r="J330" s="15">
        <v>2181.1999999999998</v>
      </c>
      <c r="K330" s="15">
        <v>6497.56</v>
      </c>
      <c r="L330" s="15">
        <v>2310.4</v>
      </c>
      <c r="M330" s="15">
        <v>25</v>
      </c>
      <c r="N330" s="15">
        <f t="shared" si="111"/>
        <v>11014.16</v>
      </c>
      <c r="O330" s="15">
        <f t="shared" si="110"/>
        <v>64985.84</v>
      </c>
      <c r="P330" s="10"/>
      <c r="Q330" s="10"/>
      <c r="R330" s="27"/>
      <c r="S330" s="27"/>
      <c r="T330" s="27"/>
      <c r="U330" s="27"/>
      <c r="V330" s="23"/>
      <c r="W330" s="23"/>
      <c r="X330" s="23"/>
      <c r="Y330" s="23"/>
      <c r="Z330" s="23"/>
      <c r="AA330" s="23"/>
      <c r="AB330" s="23"/>
      <c r="AC330" s="23"/>
      <c r="AD330" s="23"/>
      <c r="AE330" s="23"/>
      <c r="AF330" s="23"/>
      <c r="AG330" s="23"/>
      <c r="AH330" s="23"/>
      <c r="AI330" s="27"/>
      <c r="AJ330" s="27"/>
      <c r="AK330" s="27"/>
      <c r="AL330" s="27"/>
      <c r="AM330" s="27"/>
      <c r="AN330" s="23"/>
      <c r="AO330" s="27"/>
      <c r="AP330" s="27"/>
    </row>
    <row r="331" spans="1:42" s="3" customFormat="1" ht="15" x14ac:dyDescent="0.25">
      <c r="A331" s="10" t="s">
        <v>271</v>
      </c>
      <c r="B331" s="10" t="s">
        <v>13</v>
      </c>
      <c r="C331" s="10" t="s">
        <v>264</v>
      </c>
      <c r="D331" s="10" t="s">
        <v>263</v>
      </c>
      <c r="E331" s="9">
        <v>45748</v>
      </c>
      <c r="F331" s="9">
        <v>45931</v>
      </c>
      <c r="G331" s="15">
        <v>76000</v>
      </c>
      <c r="H331" s="15">
        <v>0</v>
      </c>
      <c r="I331" s="15">
        <f t="shared" si="109"/>
        <v>76000</v>
      </c>
      <c r="J331" s="15">
        <v>2181.1999999999998</v>
      </c>
      <c r="K331" s="15">
        <v>6497.56</v>
      </c>
      <c r="L331" s="15">
        <v>2310.4</v>
      </c>
      <c r="M331" s="15">
        <v>25</v>
      </c>
      <c r="N331" s="15">
        <f t="shared" si="111"/>
        <v>11014.16</v>
      </c>
      <c r="O331" s="15">
        <f t="shared" si="110"/>
        <v>64985.84</v>
      </c>
      <c r="P331" s="10"/>
      <c r="Q331" s="10"/>
      <c r="R331" s="27"/>
      <c r="S331" s="27"/>
      <c r="T331" s="27"/>
      <c r="U331" s="27"/>
      <c r="V331" s="23"/>
      <c r="W331" s="23"/>
      <c r="X331" s="23"/>
      <c r="Y331" s="23"/>
      <c r="Z331" s="23"/>
      <c r="AA331" s="23"/>
      <c r="AB331" s="23"/>
      <c r="AC331" s="23"/>
      <c r="AD331" s="23"/>
      <c r="AE331" s="23"/>
      <c r="AF331" s="23"/>
      <c r="AG331" s="23"/>
      <c r="AH331" s="23"/>
      <c r="AI331" s="27"/>
      <c r="AJ331" s="27"/>
      <c r="AK331" s="27"/>
      <c r="AL331" s="27"/>
      <c r="AM331" s="27"/>
      <c r="AN331" s="23"/>
      <c r="AO331" s="27"/>
      <c r="AP331" s="27"/>
    </row>
    <row r="332" spans="1:42" s="3" customFormat="1" ht="15" x14ac:dyDescent="0.25">
      <c r="A332" s="10" t="s">
        <v>44</v>
      </c>
      <c r="B332" s="10" t="s">
        <v>13</v>
      </c>
      <c r="C332" s="10" t="s">
        <v>264</v>
      </c>
      <c r="D332" s="10" t="s">
        <v>262</v>
      </c>
      <c r="E332" s="9">
        <v>45839</v>
      </c>
      <c r="F332" s="9">
        <v>46023</v>
      </c>
      <c r="G332" s="15">
        <v>76000</v>
      </c>
      <c r="H332" s="15">
        <v>0</v>
      </c>
      <c r="I332" s="15">
        <f t="shared" si="109"/>
        <v>76000</v>
      </c>
      <c r="J332" s="15">
        <v>2181.1999999999998</v>
      </c>
      <c r="K332" s="15">
        <v>5811.37</v>
      </c>
      <c r="L332" s="15">
        <v>2310.4</v>
      </c>
      <c r="M332" s="15">
        <v>31710.92</v>
      </c>
      <c r="N332" s="15">
        <f t="shared" si="111"/>
        <v>42013.89</v>
      </c>
      <c r="O332" s="15">
        <f t="shared" si="110"/>
        <v>33986.11</v>
      </c>
      <c r="P332" s="10"/>
      <c r="Q332" s="10"/>
      <c r="R332" s="27"/>
      <c r="S332" s="27"/>
      <c r="T332" s="27"/>
      <c r="U332" s="27"/>
      <c r="V332" s="23"/>
      <c r="W332" s="23"/>
      <c r="X332" s="23"/>
      <c r="Y332" s="23"/>
      <c r="Z332" s="23"/>
      <c r="AA332" s="23"/>
      <c r="AB332" s="23"/>
      <c r="AC332" s="23"/>
      <c r="AD332" s="23"/>
      <c r="AE332" s="23"/>
      <c r="AF332" s="23"/>
      <c r="AG332" s="23"/>
      <c r="AH332" s="23"/>
      <c r="AI332" s="27"/>
      <c r="AJ332" s="27"/>
      <c r="AK332" s="27"/>
      <c r="AL332" s="23"/>
      <c r="AM332" s="27"/>
      <c r="AN332" s="23"/>
      <c r="AO332" s="27"/>
      <c r="AP332" s="27"/>
    </row>
    <row r="333" spans="1:42" s="3" customFormat="1" ht="15" x14ac:dyDescent="0.25">
      <c r="A333" s="10" t="s">
        <v>25</v>
      </c>
      <c r="B333" s="10" t="s">
        <v>408</v>
      </c>
      <c r="C333" s="10" t="s">
        <v>264</v>
      </c>
      <c r="D333" s="10" t="s">
        <v>263</v>
      </c>
      <c r="E333" s="9">
        <v>45870</v>
      </c>
      <c r="F333" s="9">
        <v>46054</v>
      </c>
      <c r="G333" s="15">
        <v>76000</v>
      </c>
      <c r="H333" s="15">
        <v>0</v>
      </c>
      <c r="I333" s="15">
        <f>+G333+H333</f>
        <v>76000</v>
      </c>
      <c r="J333" s="15">
        <v>2181.1999999999998</v>
      </c>
      <c r="K333" s="15">
        <v>6497.56</v>
      </c>
      <c r="L333" s="15">
        <v>2310.4</v>
      </c>
      <c r="M333" s="15">
        <v>25</v>
      </c>
      <c r="N333" s="15">
        <f>+J333+K333+L333+M333</f>
        <v>11014.16</v>
      </c>
      <c r="O333" s="15">
        <f>+I333-N333</f>
        <v>64985.84</v>
      </c>
      <c r="P333" s="10"/>
      <c r="Q333" s="10"/>
      <c r="R333" s="27"/>
      <c r="S333" s="27"/>
      <c r="T333" s="27"/>
      <c r="U333" s="27"/>
      <c r="V333" s="23"/>
      <c r="W333" s="23"/>
      <c r="X333" s="23"/>
      <c r="Y333" s="23"/>
      <c r="Z333" s="23"/>
      <c r="AA333" s="23"/>
      <c r="AB333" s="23"/>
      <c r="AC333" s="23"/>
      <c r="AD333" s="23"/>
      <c r="AE333" s="23"/>
      <c r="AF333" s="23"/>
      <c r="AG333" s="23"/>
      <c r="AH333" s="23"/>
      <c r="AI333" s="27"/>
      <c r="AJ333" s="27"/>
      <c r="AK333" s="27"/>
      <c r="AL333" s="27"/>
      <c r="AM333" s="27"/>
      <c r="AN333" s="23"/>
      <c r="AO333" s="27"/>
      <c r="AP333" s="27"/>
    </row>
    <row r="334" spans="1:42" s="3" customFormat="1" ht="15" x14ac:dyDescent="0.25">
      <c r="A334" s="10" t="s">
        <v>267</v>
      </c>
      <c r="B334" s="10" t="s">
        <v>409</v>
      </c>
      <c r="C334" s="10" t="s">
        <v>264</v>
      </c>
      <c r="D334" s="10" t="s">
        <v>262</v>
      </c>
      <c r="E334" s="9">
        <v>45870</v>
      </c>
      <c r="F334" s="9">
        <v>46023</v>
      </c>
      <c r="G334" s="15">
        <v>76000</v>
      </c>
      <c r="H334" s="15">
        <v>0</v>
      </c>
      <c r="I334" s="15">
        <f>+G334+H334</f>
        <v>76000</v>
      </c>
      <c r="J334" s="15">
        <v>2181.1999999999998</v>
      </c>
      <c r="K334" s="15">
        <v>6497.56</v>
      </c>
      <c r="L334" s="15">
        <v>2310.4</v>
      </c>
      <c r="M334" s="15">
        <v>25</v>
      </c>
      <c r="N334" s="15">
        <f>+J334+K334+L334+M334</f>
        <v>11014.16</v>
      </c>
      <c r="O334" s="15">
        <f>+I334-N334</f>
        <v>64985.84</v>
      </c>
      <c r="P334" s="10"/>
      <c r="Q334" s="10"/>
      <c r="R334" s="27"/>
      <c r="S334" s="27"/>
      <c r="T334" s="27"/>
      <c r="U334" s="27"/>
      <c r="V334" s="23"/>
      <c r="W334" s="23"/>
      <c r="X334" s="23"/>
      <c r="Y334" s="23"/>
      <c r="Z334" s="23"/>
      <c r="AA334" s="23"/>
      <c r="AB334" s="23"/>
      <c r="AC334" s="23"/>
      <c r="AD334" s="23"/>
      <c r="AE334" s="23"/>
      <c r="AF334" s="23"/>
      <c r="AG334" s="23"/>
      <c r="AH334" s="23"/>
      <c r="AI334" s="23"/>
      <c r="AJ334" s="27"/>
      <c r="AK334" s="27"/>
      <c r="AL334" s="27"/>
      <c r="AM334" s="27"/>
      <c r="AN334" s="23"/>
      <c r="AO334" s="27"/>
      <c r="AP334" s="27"/>
    </row>
    <row r="335" spans="1:42" s="3" customFormat="1" ht="15" x14ac:dyDescent="0.25">
      <c r="A335" s="10" t="s">
        <v>35</v>
      </c>
      <c r="B335" s="10" t="s">
        <v>23</v>
      </c>
      <c r="C335" s="10" t="s">
        <v>264</v>
      </c>
      <c r="D335" s="10" t="s">
        <v>262</v>
      </c>
      <c r="E335" s="9">
        <v>45717</v>
      </c>
      <c r="F335" s="9">
        <v>45901</v>
      </c>
      <c r="G335" s="15">
        <v>76000</v>
      </c>
      <c r="H335" s="15">
        <v>0</v>
      </c>
      <c r="I335" s="15">
        <f t="shared" si="109"/>
        <v>76000</v>
      </c>
      <c r="J335" s="15">
        <v>2181.1999999999998</v>
      </c>
      <c r="K335" s="15">
        <v>6497.56</v>
      </c>
      <c r="L335" s="15">
        <v>2310.4</v>
      </c>
      <c r="M335" s="15">
        <v>1824.51</v>
      </c>
      <c r="N335" s="15">
        <f t="shared" si="111"/>
        <v>12813.67</v>
      </c>
      <c r="O335" s="15">
        <f t="shared" si="110"/>
        <v>63186.33</v>
      </c>
      <c r="P335" s="10"/>
      <c r="Q335" s="10"/>
      <c r="R335" s="27"/>
      <c r="S335" s="27"/>
      <c r="T335" s="27"/>
      <c r="U335" s="27"/>
      <c r="V335" s="23"/>
      <c r="W335" s="23"/>
      <c r="X335" s="23"/>
      <c r="Y335" s="23"/>
      <c r="Z335" s="23"/>
      <c r="AA335" s="23"/>
      <c r="AB335" s="23"/>
      <c r="AC335" s="23"/>
      <c r="AD335" s="23"/>
      <c r="AE335" s="23"/>
      <c r="AF335" s="23"/>
      <c r="AG335" s="23"/>
      <c r="AH335" s="23"/>
      <c r="AI335" s="27"/>
      <c r="AJ335" s="27"/>
      <c r="AK335" s="27"/>
      <c r="AL335" s="27"/>
      <c r="AM335" s="27"/>
      <c r="AN335" s="23"/>
      <c r="AO335" s="27"/>
      <c r="AP335" s="27"/>
    </row>
    <row r="336" spans="1:42" s="3" customFormat="1" ht="15" x14ac:dyDescent="0.25">
      <c r="A336" s="10" t="s">
        <v>45</v>
      </c>
      <c r="B336" s="10" t="s">
        <v>23</v>
      </c>
      <c r="C336" s="10" t="s">
        <v>264</v>
      </c>
      <c r="D336" s="10" t="s">
        <v>262</v>
      </c>
      <c r="E336" s="9">
        <v>45717</v>
      </c>
      <c r="F336" s="9">
        <v>45901</v>
      </c>
      <c r="G336" s="15">
        <v>76000</v>
      </c>
      <c r="H336" s="15">
        <v>0</v>
      </c>
      <c r="I336" s="15">
        <f t="shared" si="109"/>
        <v>76000</v>
      </c>
      <c r="J336" s="15">
        <v>2181.1999999999998</v>
      </c>
      <c r="K336" s="15">
        <v>6497.56</v>
      </c>
      <c r="L336" s="15">
        <v>2310.4</v>
      </c>
      <c r="M336" s="15">
        <v>25</v>
      </c>
      <c r="N336" s="15">
        <f t="shared" si="111"/>
        <v>11014.16</v>
      </c>
      <c r="O336" s="15">
        <f t="shared" si="110"/>
        <v>64985.84</v>
      </c>
      <c r="P336" s="10"/>
      <c r="Q336" s="10"/>
      <c r="R336" s="27"/>
      <c r="S336" s="27"/>
      <c r="T336" s="27"/>
      <c r="U336" s="27"/>
      <c r="V336" s="23"/>
      <c r="W336" s="23"/>
      <c r="X336" s="23"/>
      <c r="Y336" s="23"/>
      <c r="Z336" s="23"/>
      <c r="AA336" s="23"/>
      <c r="AB336" s="23"/>
      <c r="AC336" s="23"/>
      <c r="AD336" s="23"/>
      <c r="AE336" s="23"/>
      <c r="AF336" s="23"/>
      <c r="AG336" s="23"/>
      <c r="AH336" s="23"/>
      <c r="AI336" s="27"/>
      <c r="AJ336" s="27"/>
      <c r="AK336" s="27"/>
      <c r="AL336" s="23"/>
      <c r="AM336" s="27"/>
      <c r="AN336" s="27"/>
      <c r="AO336" s="27"/>
      <c r="AP336" s="27"/>
    </row>
    <row r="337" spans="1:42" s="3" customFormat="1" ht="15" x14ac:dyDescent="0.25">
      <c r="A337" s="10" t="s">
        <v>47</v>
      </c>
      <c r="B337" s="10" t="s">
        <v>23</v>
      </c>
      <c r="C337" s="10" t="s">
        <v>264</v>
      </c>
      <c r="D337" s="10" t="s">
        <v>262</v>
      </c>
      <c r="E337" s="9">
        <v>45717</v>
      </c>
      <c r="F337" s="9">
        <v>45901</v>
      </c>
      <c r="G337" s="15">
        <v>76000</v>
      </c>
      <c r="H337" s="15">
        <v>0</v>
      </c>
      <c r="I337" s="15">
        <f t="shared" si="109"/>
        <v>76000</v>
      </c>
      <c r="J337" s="15">
        <v>2181.1999999999998</v>
      </c>
      <c r="K337" s="15">
        <v>6154.46</v>
      </c>
      <c r="L337" s="15">
        <v>2310.4</v>
      </c>
      <c r="M337" s="15">
        <v>1740.46</v>
      </c>
      <c r="N337" s="15">
        <f t="shared" si="111"/>
        <v>12386.52</v>
      </c>
      <c r="O337" s="15">
        <f t="shared" si="110"/>
        <v>63613.479999999996</v>
      </c>
      <c r="P337" s="10"/>
      <c r="Q337" s="10"/>
      <c r="R337" s="27"/>
      <c r="S337" s="27"/>
      <c r="T337" s="27"/>
      <c r="U337" s="27"/>
      <c r="V337" s="23"/>
      <c r="W337" s="23"/>
      <c r="X337" s="23"/>
      <c r="Y337" s="23"/>
      <c r="Z337" s="23"/>
      <c r="AA337" s="23"/>
      <c r="AB337" s="23"/>
      <c r="AC337" s="23"/>
      <c r="AD337" s="23"/>
      <c r="AE337" s="23"/>
      <c r="AF337" s="23"/>
      <c r="AG337" s="23"/>
      <c r="AH337" s="23"/>
      <c r="AI337" s="27"/>
      <c r="AJ337" s="27"/>
      <c r="AK337" s="27"/>
      <c r="AL337" s="23"/>
      <c r="AM337" s="27"/>
      <c r="AN337" s="27"/>
      <c r="AO337" s="27"/>
      <c r="AP337" s="27"/>
    </row>
    <row r="338" spans="1:42" s="3" customFormat="1" ht="15" x14ac:dyDescent="0.25">
      <c r="A338" s="10" t="s">
        <v>22</v>
      </c>
      <c r="B338" s="10" t="s">
        <v>23</v>
      </c>
      <c r="C338" s="10" t="s">
        <v>264</v>
      </c>
      <c r="D338" s="10" t="s">
        <v>262</v>
      </c>
      <c r="E338" s="9">
        <v>45809</v>
      </c>
      <c r="F338" s="9">
        <v>45992</v>
      </c>
      <c r="G338" s="15">
        <v>60000</v>
      </c>
      <c r="H338" s="15">
        <v>0</v>
      </c>
      <c r="I338" s="15">
        <f t="shared" si="109"/>
        <v>60000</v>
      </c>
      <c r="J338" s="15">
        <v>1722</v>
      </c>
      <c r="K338" s="15">
        <v>3486.68</v>
      </c>
      <c r="L338" s="15">
        <v>1824</v>
      </c>
      <c r="M338" s="15">
        <v>445</v>
      </c>
      <c r="N338" s="15">
        <f t="shared" si="111"/>
        <v>7477.68</v>
      </c>
      <c r="O338" s="15">
        <f t="shared" si="110"/>
        <v>52522.32</v>
      </c>
      <c r="P338" s="10"/>
      <c r="Q338" s="10"/>
      <c r="R338" s="27"/>
      <c r="S338" s="27"/>
      <c r="T338" s="27"/>
      <c r="U338" s="27"/>
      <c r="V338" s="23"/>
      <c r="W338" s="23"/>
      <c r="X338" s="23"/>
      <c r="Y338" s="23"/>
      <c r="Z338" s="23"/>
      <c r="AA338" s="23"/>
      <c r="AB338" s="23"/>
      <c r="AC338" s="23"/>
      <c r="AD338" s="23"/>
      <c r="AE338" s="23"/>
      <c r="AF338" s="23"/>
      <c r="AG338" s="23"/>
      <c r="AH338" s="23"/>
      <c r="AI338" s="27"/>
      <c r="AJ338" s="27"/>
      <c r="AK338" s="27"/>
      <c r="AL338" s="23"/>
      <c r="AM338" s="27"/>
      <c r="AN338" s="27"/>
      <c r="AO338" s="27"/>
      <c r="AP338" s="27"/>
    </row>
    <row r="339" spans="1:42" s="3" customFormat="1" ht="15" x14ac:dyDescent="0.25">
      <c r="A339" s="10" t="s">
        <v>36</v>
      </c>
      <c r="B339" s="10" t="s">
        <v>23</v>
      </c>
      <c r="C339" s="10" t="s">
        <v>264</v>
      </c>
      <c r="D339" s="10" t="s">
        <v>262</v>
      </c>
      <c r="E339" s="9">
        <v>45717</v>
      </c>
      <c r="F339" s="9">
        <v>45901</v>
      </c>
      <c r="G339" s="15">
        <v>76000</v>
      </c>
      <c r="H339" s="15">
        <v>0</v>
      </c>
      <c r="I339" s="15">
        <f t="shared" si="109"/>
        <v>76000</v>
      </c>
      <c r="J339" s="15">
        <v>2181.1999999999998</v>
      </c>
      <c r="K339" s="15">
        <v>6497.56</v>
      </c>
      <c r="L339" s="15">
        <v>2310.4</v>
      </c>
      <c r="M339" s="15">
        <v>25</v>
      </c>
      <c r="N339" s="15">
        <f t="shared" si="111"/>
        <v>11014.16</v>
      </c>
      <c r="O339" s="15">
        <f t="shared" si="110"/>
        <v>64985.84</v>
      </c>
      <c r="P339" s="10"/>
      <c r="Q339" s="10"/>
      <c r="R339" s="27"/>
      <c r="S339" s="27"/>
      <c r="T339" s="27"/>
      <c r="U339" s="27"/>
      <c r="V339" s="23"/>
      <c r="W339" s="23"/>
      <c r="X339" s="23"/>
      <c r="Y339" s="23"/>
      <c r="Z339" s="23"/>
      <c r="AA339" s="23"/>
      <c r="AB339" s="23"/>
      <c r="AC339" s="23"/>
      <c r="AD339" s="23"/>
      <c r="AE339" s="23"/>
      <c r="AF339" s="23"/>
      <c r="AG339" s="23"/>
      <c r="AH339" s="23"/>
      <c r="AI339" s="27"/>
      <c r="AJ339" s="27"/>
      <c r="AK339" s="27"/>
      <c r="AL339" s="23"/>
      <c r="AM339" s="27"/>
      <c r="AN339" s="27"/>
      <c r="AO339" s="27"/>
      <c r="AP339" s="27"/>
    </row>
    <row r="340" spans="1:42" s="3" customFormat="1" ht="15" x14ac:dyDescent="0.25">
      <c r="A340" s="10" t="s">
        <v>48</v>
      </c>
      <c r="B340" s="10" t="s">
        <v>23</v>
      </c>
      <c r="C340" s="10" t="s">
        <v>264</v>
      </c>
      <c r="D340" s="10" t="s">
        <v>263</v>
      </c>
      <c r="E340" s="9">
        <v>45748</v>
      </c>
      <c r="F340" s="9">
        <v>45931</v>
      </c>
      <c r="G340" s="15">
        <v>76000</v>
      </c>
      <c r="H340" s="15">
        <v>0</v>
      </c>
      <c r="I340" s="15">
        <f t="shared" si="109"/>
        <v>76000</v>
      </c>
      <c r="J340" s="15">
        <v>2181.1999999999998</v>
      </c>
      <c r="K340" s="15">
        <v>6497.56</v>
      </c>
      <c r="L340" s="15">
        <v>2310.4</v>
      </c>
      <c r="M340" s="15">
        <v>25</v>
      </c>
      <c r="N340" s="15">
        <f t="shared" si="111"/>
        <v>11014.16</v>
      </c>
      <c r="O340" s="15">
        <f t="shared" si="110"/>
        <v>64985.84</v>
      </c>
      <c r="P340" s="10"/>
      <c r="Q340" s="10"/>
      <c r="R340" s="27"/>
      <c r="S340" s="27"/>
      <c r="T340" s="27"/>
      <c r="U340" s="27"/>
      <c r="V340" s="23"/>
      <c r="W340" s="23"/>
      <c r="X340" s="23"/>
      <c r="Y340" s="23"/>
      <c r="Z340" s="23"/>
      <c r="AA340" s="23"/>
      <c r="AB340" s="23"/>
      <c r="AC340" s="23"/>
      <c r="AD340" s="23"/>
      <c r="AE340" s="23"/>
      <c r="AF340" s="23"/>
      <c r="AG340" s="23"/>
      <c r="AH340" s="23"/>
      <c r="AI340" s="27"/>
      <c r="AJ340" s="27"/>
      <c r="AK340" s="27"/>
      <c r="AL340" s="27"/>
      <c r="AM340" s="27"/>
      <c r="AN340" s="23"/>
      <c r="AO340" s="27"/>
      <c r="AP340" s="27"/>
    </row>
    <row r="341" spans="1:42" s="3" customFormat="1" ht="15" x14ac:dyDescent="0.25">
      <c r="A341" s="10" t="s">
        <v>24</v>
      </c>
      <c r="B341" s="10" t="s">
        <v>23</v>
      </c>
      <c r="C341" s="10" t="s">
        <v>264</v>
      </c>
      <c r="D341" s="10" t="s">
        <v>262</v>
      </c>
      <c r="E341" s="9">
        <v>45809</v>
      </c>
      <c r="F341" s="9">
        <v>45992</v>
      </c>
      <c r="G341" s="15">
        <v>60000</v>
      </c>
      <c r="H341" s="15">
        <v>0</v>
      </c>
      <c r="I341" s="15">
        <f t="shared" si="109"/>
        <v>60000</v>
      </c>
      <c r="J341" s="15">
        <v>1722</v>
      </c>
      <c r="K341" s="15">
        <v>3486.68</v>
      </c>
      <c r="L341" s="15">
        <v>1824</v>
      </c>
      <c r="M341" s="15">
        <v>25</v>
      </c>
      <c r="N341" s="15">
        <f t="shared" si="111"/>
        <v>7057.68</v>
      </c>
      <c r="O341" s="15">
        <f t="shared" si="110"/>
        <v>52942.32</v>
      </c>
      <c r="P341" s="10"/>
      <c r="Q341" s="10"/>
      <c r="R341" s="27"/>
      <c r="S341" s="27"/>
      <c r="T341" s="27"/>
      <c r="U341" s="27"/>
      <c r="V341" s="23"/>
      <c r="W341" s="23"/>
      <c r="X341" s="23"/>
      <c r="Y341" s="23"/>
      <c r="Z341" s="23"/>
      <c r="AA341" s="23"/>
      <c r="AB341" s="23"/>
      <c r="AC341" s="23"/>
      <c r="AD341" s="23"/>
      <c r="AE341" s="23"/>
      <c r="AF341" s="23"/>
      <c r="AG341" s="23"/>
      <c r="AH341" s="23"/>
      <c r="AI341" s="27"/>
      <c r="AJ341" s="27"/>
      <c r="AK341" s="27"/>
      <c r="AL341" s="27"/>
      <c r="AM341" s="27"/>
      <c r="AN341" s="23"/>
      <c r="AO341" s="27"/>
      <c r="AP341" s="27"/>
    </row>
    <row r="342" spans="1:42" s="3" customFormat="1" ht="15" x14ac:dyDescent="0.25">
      <c r="A342" s="10" t="s">
        <v>19</v>
      </c>
      <c r="B342" s="10" t="s">
        <v>20</v>
      </c>
      <c r="C342" s="10" t="s">
        <v>264</v>
      </c>
      <c r="D342" s="10" t="s">
        <v>262</v>
      </c>
      <c r="E342" s="9">
        <v>45717</v>
      </c>
      <c r="F342" s="9">
        <v>45901</v>
      </c>
      <c r="G342" s="15">
        <v>50000</v>
      </c>
      <c r="H342" s="15">
        <v>0</v>
      </c>
      <c r="I342" s="15">
        <f t="shared" si="109"/>
        <v>50000</v>
      </c>
      <c r="J342" s="15">
        <v>1435</v>
      </c>
      <c r="K342" s="15">
        <v>1854</v>
      </c>
      <c r="L342" s="15">
        <v>1520</v>
      </c>
      <c r="M342" s="15">
        <v>17025.57</v>
      </c>
      <c r="N342" s="15">
        <f t="shared" si="111"/>
        <v>21834.57</v>
      </c>
      <c r="O342" s="15">
        <f t="shared" si="110"/>
        <v>28165.43</v>
      </c>
      <c r="P342" s="10"/>
      <c r="Q342" s="10"/>
      <c r="R342" s="27"/>
      <c r="S342" s="27"/>
      <c r="T342" s="27"/>
      <c r="U342" s="27"/>
      <c r="V342" s="23"/>
      <c r="W342" s="23"/>
      <c r="X342" s="23"/>
      <c r="Y342" s="23"/>
      <c r="Z342" s="23"/>
      <c r="AA342" s="23"/>
      <c r="AB342" s="23"/>
      <c r="AC342" s="23"/>
      <c r="AD342" s="23"/>
      <c r="AE342" s="23"/>
      <c r="AF342" s="23"/>
      <c r="AG342" s="23"/>
      <c r="AH342" s="23"/>
      <c r="AI342" s="27"/>
      <c r="AJ342" s="27"/>
      <c r="AK342" s="27"/>
      <c r="AL342" s="27"/>
      <c r="AM342" s="27"/>
      <c r="AN342" s="23"/>
      <c r="AO342" s="27"/>
      <c r="AP342" s="27"/>
    </row>
    <row r="343" spans="1:42" s="3" customFormat="1" ht="15" x14ac:dyDescent="0.25">
      <c r="A343" s="10" t="s">
        <v>51</v>
      </c>
      <c r="B343" s="10" t="s">
        <v>20</v>
      </c>
      <c r="C343" s="10" t="s">
        <v>264</v>
      </c>
      <c r="D343" s="10" t="s">
        <v>263</v>
      </c>
      <c r="E343" s="9">
        <v>45778</v>
      </c>
      <c r="F343" s="9">
        <v>45962</v>
      </c>
      <c r="G343" s="15">
        <v>76000</v>
      </c>
      <c r="H343" s="15">
        <v>0</v>
      </c>
      <c r="I343" s="15">
        <f t="shared" si="109"/>
        <v>76000</v>
      </c>
      <c r="J343" s="15">
        <v>2181.1999999999998</v>
      </c>
      <c r="K343" s="15">
        <v>6497.56</v>
      </c>
      <c r="L343" s="15">
        <v>2310.4</v>
      </c>
      <c r="M343" s="15">
        <v>25</v>
      </c>
      <c r="N343" s="15">
        <f t="shared" si="111"/>
        <v>11014.16</v>
      </c>
      <c r="O343" s="15">
        <f t="shared" si="110"/>
        <v>64985.84</v>
      </c>
      <c r="P343" s="10"/>
      <c r="Q343" s="10"/>
      <c r="R343" s="27"/>
      <c r="S343" s="27"/>
      <c r="T343" s="27"/>
      <c r="U343" s="27"/>
      <c r="V343" s="23"/>
      <c r="W343" s="23"/>
      <c r="X343" s="23"/>
      <c r="Y343" s="23"/>
      <c r="Z343" s="23"/>
      <c r="AA343" s="23"/>
      <c r="AB343" s="23"/>
      <c r="AC343" s="23"/>
      <c r="AD343" s="23"/>
      <c r="AE343" s="23"/>
      <c r="AF343" s="23"/>
      <c r="AG343" s="23"/>
      <c r="AH343" s="23"/>
      <c r="AI343" s="27"/>
      <c r="AJ343" s="27"/>
      <c r="AK343" s="27"/>
      <c r="AL343" s="27"/>
      <c r="AM343" s="27"/>
      <c r="AN343" s="23"/>
      <c r="AO343" s="27"/>
      <c r="AP343" s="27"/>
    </row>
    <row r="344" spans="1:42" s="3" customFormat="1" ht="15" x14ac:dyDescent="0.25">
      <c r="A344" s="10" t="s">
        <v>55</v>
      </c>
      <c r="B344" s="10" t="s">
        <v>20</v>
      </c>
      <c r="C344" s="10" t="s">
        <v>264</v>
      </c>
      <c r="D344" s="10" t="s">
        <v>262</v>
      </c>
      <c r="E344" s="9">
        <v>45809</v>
      </c>
      <c r="F344" s="9">
        <v>45992</v>
      </c>
      <c r="G344" s="15">
        <v>76000</v>
      </c>
      <c r="H344" s="15">
        <v>0</v>
      </c>
      <c r="I344" s="15">
        <f t="shared" si="109"/>
        <v>76000</v>
      </c>
      <c r="J344" s="15">
        <v>2181.1999999999998</v>
      </c>
      <c r="K344" s="15">
        <v>6497.56</v>
      </c>
      <c r="L344" s="15">
        <v>2310.4</v>
      </c>
      <c r="M344" s="15">
        <v>25</v>
      </c>
      <c r="N344" s="15">
        <f t="shared" si="111"/>
        <v>11014.16</v>
      </c>
      <c r="O344" s="15">
        <f t="shared" si="110"/>
        <v>64985.84</v>
      </c>
      <c r="P344" s="10"/>
      <c r="Q344" s="10"/>
      <c r="R344" s="27"/>
      <c r="S344" s="27"/>
      <c r="T344" s="27"/>
      <c r="U344" s="27"/>
      <c r="V344" s="23"/>
      <c r="W344" s="23"/>
      <c r="X344" s="23"/>
      <c r="Y344" s="23"/>
      <c r="Z344" s="23"/>
      <c r="AA344" s="23"/>
      <c r="AB344" s="23"/>
      <c r="AC344" s="23"/>
      <c r="AD344" s="23"/>
      <c r="AE344" s="23"/>
      <c r="AF344" s="23"/>
      <c r="AG344" s="23"/>
      <c r="AH344" s="23"/>
      <c r="AI344" s="27"/>
      <c r="AJ344" s="27"/>
      <c r="AK344" s="27"/>
      <c r="AL344" s="27"/>
      <c r="AM344" s="27"/>
      <c r="AN344" s="23"/>
      <c r="AO344" s="27"/>
      <c r="AP344" s="27"/>
    </row>
    <row r="345" spans="1:42" s="3" customFormat="1" ht="15" x14ac:dyDescent="0.25">
      <c r="A345" s="10" t="s">
        <v>26</v>
      </c>
      <c r="B345" s="10" t="s">
        <v>20</v>
      </c>
      <c r="C345" s="10" t="s">
        <v>264</v>
      </c>
      <c r="D345" s="10" t="s">
        <v>262</v>
      </c>
      <c r="E345" s="9">
        <v>45870</v>
      </c>
      <c r="F345" s="9">
        <v>46054</v>
      </c>
      <c r="G345" s="15">
        <v>50000</v>
      </c>
      <c r="H345" s="15">
        <v>0</v>
      </c>
      <c r="I345" s="15">
        <f t="shared" si="109"/>
        <v>50000</v>
      </c>
      <c r="J345" s="15">
        <v>1435</v>
      </c>
      <c r="K345" s="15">
        <v>1854</v>
      </c>
      <c r="L345" s="15">
        <v>1520</v>
      </c>
      <c r="M345" s="15">
        <v>25</v>
      </c>
      <c r="N345" s="15">
        <f t="shared" si="111"/>
        <v>4834</v>
      </c>
      <c r="O345" s="15">
        <f t="shared" si="110"/>
        <v>45166</v>
      </c>
      <c r="P345" s="10"/>
      <c r="Q345" s="10"/>
      <c r="R345" s="27"/>
      <c r="S345" s="27"/>
      <c r="T345" s="27"/>
      <c r="U345" s="27"/>
      <c r="V345" s="23"/>
      <c r="W345" s="23"/>
      <c r="X345" s="23"/>
      <c r="Y345" s="23"/>
      <c r="Z345" s="23"/>
      <c r="AA345" s="23"/>
      <c r="AB345" s="23"/>
      <c r="AC345" s="23"/>
      <c r="AD345" s="23"/>
      <c r="AE345" s="23"/>
      <c r="AF345" s="23"/>
      <c r="AG345" s="23"/>
      <c r="AH345" s="23"/>
      <c r="AI345" s="27"/>
      <c r="AJ345" s="27"/>
      <c r="AK345" s="27"/>
      <c r="AL345" s="27"/>
      <c r="AM345" s="27"/>
      <c r="AN345" s="27"/>
      <c r="AO345" s="27"/>
      <c r="AP345" s="27"/>
    </row>
    <row r="346" spans="1:42" s="3" customFormat="1" ht="15" x14ac:dyDescent="0.25">
      <c r="A346" s="10" t="s">
        <v>34</v>
      </c>
      <c r="B346" s="10" t="s">
        <v>20</v>
      </c>
      <c r="C346" s="10" t="s">
        <v>264</v>
      </c>
      <c r="D346" s="10" t="s">
        <v>262</v>
      </c>
      <c r="E346" s="9">
        <v>45717</v>
      </c>
      <c r="F346" s="9">
        <v>45901</v>
      </c>
      <c r="G346" s="15">
        <v>76000</v>
      </c>
      <c r="H346" s="15">
        <v>0</v>
      </c>
      <c r="I346" s="15">
        <f t="shared" si="109"/>
        <v>76000</v>
      </c>
      <c r="J346" s="15">
        <v>2181.1999999999998</v>
      </c>
      <c r="K346" s="15">
        <v>6497.56</v>
      </c>
      <c r="L346" s="15">
        <v>2310.4</v>
      </c>
      <c r="M346" s="15">
        <v>25</v>
      </c>
      <c r="N346" s="15">
        <f t="shared" si="111"/>
        <v>11014.16</v>
      </c>
      <c r="O346" s="15">
        <f t="shared" si="110"/>
        <v>64985.84</v>
      </c>
      <c r="P346" s="10"/>
      <c r="Q346" s="10"/>
      <c r="R346" s="27"/>
      <c r="S346" s="27"/>
      <c r="T346" s="27"/>
      <c r="U346" s="27"/>
      <c r="V346" s="23"/>
      <c r="W346" s="23"/>
      <c r="X346" s="23"/>
      <c r="Y346" s="23"/>
      <c r="Z346" s="23"/>
      <c r="AA346" s="23"/>
      <c r="AB346" s="23"/>
      <c r="AC346" s="23"/>
      <c r="AD346" s="23"/>
      <c r="AE346" s="23"/>
      <c r="AF346" s="23"/>
      <c r="AG346" s="23"/>
      <c r="AH346" s="23"/>
      <c r="AI346" s="27"/>
      <c r="AJ346" s="27"/>
      <c r="AK346" s="27"/>
      <c r="AL346" s="23"/>
      <c r="AM346" s="27"/>
      <c r="AN346" s="27"/>
      <c r="AO346" s="27"/>
      <c r="AP346" s="27"/>
    </row>
    <row r="347" spans="1:42" s="3" customFormat="1" ht="15" x14ac:dyDescent="0.25">
      <c r="A347" s="10" t="s">
        <v>38</v>
      </c>
      <c r="B347" s="10" t="s">
        <v>20</v>
      </c>
      <c r="C347" s="10" t="s">
        <v>264</v>
      </c>
      <c r="D347" s="10" t="s">
        <v>263</v>
      </c>
      <c r="E347" s="9">
        <v>45748</v>
      </c>
      <c r="F347" s="9">
        <v>45931</v>
      </c>
      <c r="G347" s="15">
        <v>76000</v>
      </c>
      <c r="H347" s="15">
        <v>0</v>
      </c>
      <c r="I347" s="15">
        <f>+G347+H347</f>
        <v>76000</v>
      </c>
      <c r="J347" s="15">
        <v>2181.1999999999998</v>
      </c>
      <c r="K347" s="15">
        <v>6497.56</v>
      </c>
      <c r="L347" s="15">
        <v>2310.4</v>
      </c>
      <c r="M347" s="15">
        <v>25</v>
      </c>
      <c r="N347" s="15">
        <f>+J347+K347+L347+M347</f>
        <v>11014.16</v>
      </c>
      <c r="O347" s="15">
        <f>+I347-N347</f>
        <v>64985.84</v>
      </c>
      <c r="P347" s="10"/>
      <c r="Q347" s="10"/>
      <c r="R347" s="27"/>
      <c r="S347" s="27"/>
      <c r="T347" s="27"/>
      <c r="U347" s="27"/>
      <c r="V347" s="23"/>
      <c r="W347" s="23"/>
      <c r="X347" s="23"/>
      <c r="Y347" s="23"/>
      <c r="Z347" s="23"/>
      <c r="AA347" s="23"/>
      <c r="AB347" s="23"/>
      <c r="AC347" s="23"/>
      <c r="AD347" s="23"/>
      <c r="AE347" s="23"/>
      <c r="AF347" s="23"/>
      <c r="AG347" s="23"/>
      <c r="AH347" s="23"/>
      <c r="AI347" s="27"/>
      <c r="AJ347" s="27"/>
      <c r="AK347" s="27"/>
      <c r="AL347" s="23"/>
      <c r="AM347" s="27"/>
      <c r="AN347" s="23"/>
      <c r="AO347" s="27"/>
      <c r="AP347" s="27"/>
    </row>
    <row r="348" spans="1:42" ht="15" x14ac:dyDescent="0.25">
      <c r="A348" s="5" t="s">
        <v>276</v>
      </c>
      <c r="B348" s="5" t="s">
        <v>8</v>
      </c>
      <c r="C348" s="5" t="s">
        <v>264</v>
      </c>
      <c r="D348" s="5" t="s">
        <v>263</v>
      </c>
      <c r="E348" s="8">
        <v>45778</v>
      </c>
      <c r="F348" s="8">
        <v>45962</v>
      </c>
      <c r="G348" s="15">
        <v>51577.97</v>
      </c>
      <c r="H348" s="15">
        <v>0</v>
      </c>
      <c r="I348" s="15">
        <f t="shared" si="109"/>
        <v>51577.97</v>
      </c>
      <c r="J348" s="15">
        <v>1480.29</v>
      </c>
      <c r="K348" s="15">
        <v>2076.71</v>
      </c>
      <c r="L348" s="15">
        <v>1567.97</v>
      </c>
      <c r="M348" s="15">
        <v>43677.85</v>
      </c>
      <c r="N348" s="15">
        <f t="shared" si="111"/>
        <v>48802.82</v>
      </c>
      <c r="O348" s="15">
        <f t="shared" si="110"/>
        <v>2775.1500000000015</v>
      </c>
      <c r="P348" s="5"/>
      <c r="Q348" s="5"/>
      <c r="R348" s="12"/>
      <c r="S348" s="12"/>
      <c r="T348" s="12"/>
      <c r="U348" s="12"/>
      <c r="V348"/>
      <c r="W348"/>
      <c r="X348"/>
      <c r="Y348"/>
      <c r="Z348"/>
      <c r="AA348"/>
      <c r="AB348"/>
      <c r="AC348"/>
      <c r="AD348"/>
      <c r="AE348"/>
      <c r="AF348"/>
      <c r="AG348"/>
      <c r="AH348"/>
      <c r="AI348" s="12"/>
      <c r="AJ348" s="12"/>
      <c r="AK348" s="12"/>
      <c r="AL348"/>
      <c r="AM348" s="12"/>
      <c r="AN348"/>
      <c r="AO348" s="12"/>
      <c r="AP348" s="12"/>
    </row>
    <row r="349" spans="1:42" ht="15" x14ac:dyDescent="0.25">
      <c r="A349" s="5" t="s">
        <v>21</v>
      </c>
      <c r="B349" s="5" t="s">
        <v>9</v>
      </c>
      <c r="C349" s="5" t="s">
        <v>264</v>
      </c>
      <c r="D349" s="5" t="s">
        <v>263</v>
      </c>
      <c r="E349" s="8">
        <v>45717</v>
      </c>
      <c r="F349" s="9">
        <v>45901</v>
      </c>
      <c r="G349" s="15">
        <v>42000</v>
      </c>
      <c r="H349" s="15">
        <v>0</v>
      </c>
      <c r="I349" s="15">
        <f t="shared" si="109"/>
        <v>42000</v>
      </c>
      <c r="J349" s="15">
        <v>1205.4000000000001</v>
      </c>
      <c r="K349" s="15">
        <v>210.28</v>
      </c>
      <c r="L349" s="15">
        <v>1276.8</v>
      </c>
      <c r="M349" s="15">
        <v>3455.92</v>
      </c>
      <c r="N349" s="15">
        <f t="shared" si="111"/>
        <v>6148.4</v>
      </c>
      <c r="O349" s="15">
        <f t="shared" si="110"/>
        <v>35851.599999999999</v>
      </c>
      <c r="P349" s="5"/>
      <c r="Q349" s="5"/>
      <c r="R349" s="12"/>
      <c r="S349" s="12"/>
      <c r="T349" s="12"/>
      <c r="U349" s="12"/>
      <c r="V349"/>
      <c r="W349"/>
      <c r="X349"/>
      <c r="Y349"/>
      <c r="Z349"/>
      <c r="AA349"/>
      <c r="AB349"/>
      <c r="AC349"/>
      <c r="AD349"/>
      <c r="AE349"/>
      <c r="AF349"/>
      <c r="AG349"/>
      <c r="AH349"/>
      <c r="AI349" s="12"/>
      <c r="AJ349" s="12"/>
      <c r="AK349" s="12"/>
      <c r="AL349" s="12"/>
      <c r="AM349" s="12"/>
      <c r="AN349"/>
      <c r="AO349" s="12"/>
      <c r="AP349" s="12"/>
    </row>
    <row r="350" spans="1:42" ht="15" x14ac:dyDescent="0.25">
      <c r="A350" s="5" t="s">
        <v>29</v>
      </c>
      <c r="B350" s="5" t="s">
        <v>30</v>
      </c>
      <c r="C350" s="5" t="s">
        <v>264</v>
      </c>
      <c r="D350" s="5" t="s">
        <v>262</v>
      </c>
      <c r="E350" s="8">
        <v>45717</v>
      </c>
      <c r="F350" s="8">
        <v>45901</v>
      </c>
      <c r="G350" s="15">
        <v>50000</v>
      </c>
      <c r="H350" s="15">
        <v>0</v>
      </c>
      <c r="I350" s="15">
        <f t="shared" si="109"/>
        <v>50000</v>
      </c>
      <c r="J350" s="15">
        <v>1435</v>
      </c>
      <c r="K350" s="15">
        <v>1854</v>
      </c>
      <c r="L350" s="15">
        <v>1520</v>
      </c>
      <c r="M350" s="15">
        <v>25</v>
      </c>
      <c r="N350" s="15">
        <f t="shared" si="111"/>
        <v>4834</v>
      </c>
      <c r="O350" s="15">
        <f t="shared" si="110"/>
        <v>45166</v>
      </c>
      <c r="P350" s="5"/>
      <c r="Q350" s="5"/>
      <c r="R350" s="12"/>
      <c r="S350" s="12"/>
      <c r="T350" s="12"/>
      <c r="U350" s="12"/>
      <c r="V350"/>
      <c r="W350"/>
      <c r="X350"/>
      <c r="Y350"/>
      <c r="Z350"/>
      <c r="AA350"/>
      <c r="AB350"/>
      <c r="AC350"/>
      <c r="AD350"/>
      <c r="AE350"/>
      <c r="AF350"/>
      <c r="AG350"/>
      <c r="AH350"/>
      <c r="AI350" s="12"/>
      <c r="AJ350" s="12"/>
      <c r="AK350" s="12"/>
      <c r="AL350"/>
      <c r="AM350" s="12"/>
      <c r="AN350"/>
      <c r="AO350" s="12"/>
      <c r="AP350" s="12"/>
    </row>
    <row r="351" spans="1:42" ht="15" x14ac:dyDescent="0.25">
      <c r="A351" s="5" t="s">
        <v>17</v>
      </c>
      <c r="B351" s="5" t="s">
        <v>18</v>
      </c>
      <c r="C351" s="5" t="s">
        <v>264</v>
      </c>
      <c r="D351" s="5" t="s">
        <v>263</v>
      </c>
      <c r="E351" s="8">
        <v>45870</v>
      </c>
      <c r="F351" s="8">
        <v>46054</v>
      </c>
      <c r="G351" s="15">
        <v>40000</v>
      </c>
      <c r="H351" s="15">
        <v>0</v>
      </c>
      <c r="I351" s="15">
        <f t="shared" si="109"/>
        <v>40000</v>
      </c>
      <c r="J351" s="15">
        <v>1148</v>
      </c>
      <c r="K351" s="15">
        <v>0</v>
      </c>
      <c r="L351" s="15">
        <v>1216</v>
      </c>
      <c r="M351" s="15">
        <v>22819.67</v>
      </c>
      <c r="N351" s="15">
        <f t="shared" si="111"/>
        <v>25183.67</v>
      </c>
      <c r="O351" s="15">
        <f t="shared" si="110"/>
        <v>14816.330000000002</v>
      </c>
      <c r="P351" s="5"/>
      <c r="Q351" s="5"/>
      <c r="R351" s="12"/>
      <c r="S351" s="12"/>
      <c r="T351" s="12"/>
      <c r="U351" s="12"/>
      <c r="V351"/>
      <c r="W351"/>
      <c r="X351"/>
      <c r="Y351"/>
      <c r="Z351"/>
      <c r="AA351"/>
      <c r="AB351"/>
      <c r="AC351"/>
      <c r="AD351"/>
      <c r="AE351"/>
      <c r="AF351"/>
      <c r="AG351"/>
      <c r="AH351"/>
      <c r="AI351" s="12"/>
      <c r="AJ351" s="12"/>
      <c r="AK351" s="12"/>
      <c r="AL351" s="12"/>
      <c r="AM351" s="12"/>
      <c r="AN351" s="12"/>
      <c r="AO351" s="12"/>
      <c r="AP351" s="12"/>
    </row>
    <row r="352" spans="1:42" ht="15" x14ac:dyDescent="0.25">
      <c r="A352" s="5" t="s">
        <v>53</v>
      </c>
      <c r="B352" s="5" t="s">
        <v>16</v>
      </c>
      <c r="C352" s="5" t="s">
        <v>264</v>
      </c>
      <c r="D352" s="5" t="s">
        <v>262</v>
      </c>
      <c r="E352" s="8">
        <v>45809</v>
      </c>
      <c r="F352" s="8">
        <v>45992</v>
      </c>
      <c r="G352" s="15">
        <v>55000</v>
      </c>
      <c r="H352" s="15">
        <v>0</v>
      </c>
      <c r="I352" s="15">
        <f t="shared" si="109"/>
        <v>55000</v>
      </c>
      <c r="J352" s="15">
        <v>1578.5</v>
      </c>
      <c r="K352" s="15">
        <v>2559.6799999999998</v>
      </c>
      <c r="L352" s="15">
        <v>1672</v>
      </c>
      <c r="M352" s="15">
        <v>25</v>
      </c>
      <c r="N352" s="15">
        <f t="shared" si="111"/>
        <v>5835.18</v>
      </c>
      <c r="O352" s="15">
        <f t="shared" si="110"/>
        <v>49164.82</v>
      </c>
      <c r="P352" s="5"/>
      <c r="Q352" s="5"/>
      <c r="R352" s="12"/>
      <c r="S352" s="12"/>
      <c r="T352" s="12"/>
      <c r="U352" s="12"/>
      <c r="V352"/>
      <c r="W352"/>
      <c r="X352"/>
      <c r="Y352"/>
      <c r="Z352"/>
      <c r="AA352"/>
      <c r="AB352"/>
      <c r="AC352"/>
      <c r="AD352"/>
      <c r="AE352"/>
      <c r="AF352"/>
      <c r="AG352"/>
      <c r="AH352"/>
      <c r="AI352" s="12"/>
      <c r="AJ352" s="12"/>
      <c r="AK352" s="12"/>
      <c r="AL352"/>
      <c r="AM352" s="12"/>
      <c r="AN352"/>
      <c r="AO352" s="12"/>
      <c r="AP352" s="12"/>
    </row>
    <row r="353" spans="1:42" ht="15" x14ac:dyDescent="0.25">
      <c r="A353" s="5" t="s">
        <v>33</v>
      </c>
      <c r="B353" s="5" t="s">
        <v>16</v>
      </c>
      <c r="C353" s="5" t="s">
        <v>264</v>
      </c>
      <c r="D353" s="5" t="s">
        <v>262</v>
      </c>
      <c r="E353" s="8">
        <v>45717</v>
      </c>
      <c r="F353" s="8">
        <v>45901</v>
      </c>
      <c r="G353" s="15">
        <v>40000</v>
      </c>
      <c r="H353" s="15">
        <v>0</v>
      </c>
      <c r="I353" s="15">
        <f t="shared" si="109"/>
        <v>40000</v>
      </c>
      <c r="J353" s="15">
        <v>1148</v>
      </c>
      <c r="K353" s="15">
        <v>442.65</v>
      </c>
      <c r="L353" s="15">
        <v>1216</v>
      </c>
      <c r="M353" s="15">
        <v>25</v>
      </c>
      <c r="N353" s="15">
        <f t="shared" si="111"/>
        <v>2831.65</v>
      </c>
      <c r="O353" s="15">
        <f t="shared" si="110"/>
        <v>37168.35</v>
      </c>
      <c r="P353" s="5"/>
      <c r="Q353" s="5"/>
      <c r="R353" s="12"/>
      <c r="S353" s="12"/>
      <c r="T353" s="12"/>
      <c r="U353" s="12"/>
      <c r="V353"/>
      <c r="W353"/>
      <c r="X353"/>
      <c r="Y353"/>
      <c r="Z353"/>
      <c r="AA353"/>
      <c r="AB353"/>
      <c r="AC353"/>
      <c r="AD353"/>
      <c r="AE353"/>
      <c r="AF353"/>
      <c r="AG353"/>
      <c r="AH353"/>
      <c r="AI353" s="12"/>
      <c r="AJ353" s="12"/>
      <c r="AK353" s="12"/>
      <c r="AL353" s="12"/>
      <c r="AM353" s="12"/>
      <c r="AN353"/>
      <c r="AO353" s="12"/>
      <c r="AP353" s="12"/>
    </row>
    <row r="354" spans="1:42" ht="15" x14ac:dyDescent="0.25">
      <c r="A354" s="5" t="s">
        <v>54</v>
      </c>
      <c r="B354" s="5" t="s">
        <v>16</v>
      </c>
      <c r="C354" s="5" t="s">
        <v>264</v>
      </c>
      <c r="D354" s="5" t="s">
        <v>262</v>
      </c>
      <c r="E354" s="8">
        <v>45809</v>
      </c>
      <c r="F354" s="8">
        <v>45992</v>
      </c>
      <c r="G354" s="15">
        <v>55000</v>
      </c>
      <c r="H354" s="15">
        <v>0</v>
      </c>
      <c r="I354" s="15">
        <f t="shared" si="109"/>
        <v>55000</v>
      </c>
      <c r="J354" s="15">
        <v>1578.5</v>
      </c>
      <c r="K354" s="15">
        <v>2559.6799999999998</v>
      </c>
      <c r="L354" s="15">
        <v>1672</v>
      </c>
      <c r="M354" s="15">
        <v>25</v>
      </c>
      <c r="N354" s="15">
        <f t="shared" si="111"/>
        <v>5835.18</v>
      </c>
      <c r="O354" s="15">
        <f t="shared" si="110"/>
        <v>49164.82</v>
      </c>
      <c r="P354" s="5"/>
      <c r="Q354" s="5"/>
      <c r="R354" s="12"/>
      <c r="S354" s="12"/>
      <c r="T354" s="12"/>
      <c r="U354" s="12"/>
      <c r="V354"/>
      <c r="W354"/>
      <c r="X354"/>
      <c r="Y354"/>
      <c r="Z354"/>
      <c r="AA354"/>
      <c r="AB354"/>
      <c r="AC354"/>
      <c r="AD354"/>
      <c r="AE354"/>
      <c r="AF354"/>
      <c r="AG354"/>
      <c r="AH354"/>
      <c r="AI354"/>
      <c r="AJ354" s="12"/>
      <c r="AK354" s="12"/>
      <c r="AL354"/>
      <c r="AM354" s="12"/>
      <c r="AN354"/>
      <c r="AO354" s="12"/>
      <c r="AP354" s="12"/>
    </row>
    <row r="355" spans="1:42" ht="15" x14ac:dyDescent="0.25">
      <c r="A355" s="5" t="s">
        <v>279</v>
      </c>
      <c r="B355" s="5" t="s">
        <v>16</v>
      </c>
      <c r="C355" s="5" t="s">
        <v>264</v>
      </c>
      <c r="D355" s="5" t="s">
        <v>263</v>
      </c>
      <c r="E355" s="8">
        <v>45597</v>
      </c>
      <c r="F355" s="8">
        <v>45962</v>
      </c>
      <c r="G355" s="15">
        <v>55000</v>
      </c>
      <c r="H355" s="15"/>
      <c r="I355" s="15">
        <f t="shared" si="109"/>
        <v>55000</v>
      </c>
      <c r="J355" s="15">
        <v>1578.5</v>
      </c>
      <c r="K355" s="15">
        <v>2559.6799999999998</v>
      </c>
      <c r="L355" s="15">
        <v>1672</v>
      </c>
      <c r="M355" s="15">
        <v>25</v>
      </c>
      <c r="N355" s="15">
        <f t="shared" si="111"/>
        <v>5835.18</v>
      </c>
      <c r="O355" s="15">
        <f t="shared" si="110"/>
        <v>49164.82</v>
      </c>
      <c r="P355" s="5"/>
      <c r="Q355" s="5"/>
      <c r="R355" s="12"/>
      <c r="S355" s="12"/>
      <c r="T355" s="12"/>
      <c r="U355" s="12"/>
      <c r="V355"/>
      <c r="W355"/>
      <c r="X355"/>
      <c r="Y355"/>
      <c r="Z355"/>
      <c r="AA355"/>
      <c r="AB355"/>
      <c r="AC355"/>
      <c r="AD355"/>
      <c r="AE355"/>
      <c r="AF355"/>
      <c r="AG355"/>
      <c r="AH355"/>
      <c r="AI355"/>
      <c r="AJ355" s="12"/>
      <c r="AK355" s="12"/>
      <c r="AL355"/>
      <c r="AM355" s="12"/>
      <c r="AN355"/>
      <c r="AO355" s="12"/>
      <c r="AP355" s="12"/>
    </row>
    <row r="356" spans="1:42" ht="15" x14ac:dyDescent="0.25">
      <c r="A356" s="5" t="s">
        <v>27</v>
      </c>
      <c r="B356" s="5" t="s">
        <v>16</v>
      </c>
      <c r="C356" s="5" t="s">
        <v>264</v>
      </c>
      <c r="D356" s="5" t="s">
        <v>262</v>
      </c>
      <c r="E356" s="8">
        <v>45870</v>
      </c>
      <c r="F356" s="8">
        <v>46054</v>
      </c>
      <c r="G356" s="15">
        <v>35000</v>
      </c>
      <c r="H356" s="15">
        <v>0</v>
      </c>
      <c r="I356" s="15">
        <f t="shared" si="109"/>
        <v>35000</v>
      </c>
      <c r="J356" s="15">
        <v>1004.5</v>
      </c>
      <c r="K356" s="15">
        <v>0</v>
      </c>
      <c r="L356" s="15">
        <v>1064</v>
      </c>
      <c r="M356" s="15">
        <v>25</v>
      </c>
      <c r="N356" s="15">
        <f t="shared" si="111"/>
        <v>2093.5</v>
      </c>
      <c r="O356" s="15">
        <f t="shared" si="110"/>
        <v>32906.5</v>
      </c>
      <c r="P356" s="5"/>
      <c r="Q356" s="5"/>
      <c r="R356" s="12"/>
      <c r="S356" s="12"/>
      <c r="T356" s="12"/>
      <c r="U356" s="12"/>
      <c r="V356"/>
      <c r="W356"/>
      <c r="X356"/>
      <c r="Y356"/>
      <c r="Z356"/>
      <c r="AA356"/>
      <c r="AB356"/>
      <c r="AC356"/>
      <c r="AD356"/>
      <c r="AE356"/>
      <c r="AF356"/>
      <c r="AG356"/>
      <c r="AH356"/>
      <c r="AI356" s="12"/>
      <c r="AJ356" s="12"/>
      <c r="AK356" s="12"/>
      <c r="AL356"/>
      <c r="AM356" s="12"/>
      <c r="AN356"/>
      <c r="AO356" s="12"/>
      <c r="AP356" s="12"/>
    </row>
    <row r="357" spans="1:42" customFormat="1" ht="15" x14ac:dyDescent="0.25">
      <c r="A357" s="5" t="s">
        <v>366</v>
      </c>
      <c r="B357" s="5" t="s">
        <v>16</v>
      </c>
      <c r="C357" s="5" t="s">
        <v>264</v>
      </c>
      <c r="D357" s="5" t="s">
        <v>263</v>
      </c>
      <c r="E357" s="18" t="s">
        <v>389</v>
      </c>
      <c r="F357" s="18">
        <v>46023</v>
      </c>
      <c r="G357" s="15">
        <v>55000</v>
      </c>
      <c r="H357" s="15">
        <v>0</v>
      </c>
      <c r="I357" s="15">
        <v>55000</v>
      </c>
      <c r="J357" s="15">
        <v>1578.5</v>
      </c>
      <c r="K357" s="15">
        <v>2559.6799999999998</v>
      </c>
      <c r="L357" s="15">
        <v>1672</v>
      </c>
      <c r="M357" s="15">
        <v>1025</v>
      </c>
      <c r="N357" s="15">
        <v>6835.18</v>
      </c>
      <c r="O357" s="5">
        <v>48164.82</v>
      </c>
      <c r="P357" s="5"/>
      <c r="Q357" s="5"/>
      <c r="R357" s="12"/>
      <c r="S357" s="12"/>
      <c r="T357" s="12"/>
      <c r="U357" s="12"/>
    </row>
    <row r="358" spans="1:42" customFormat="1" ht="15" x14ac:dyDescent="0.25">
      <c r="A358" s="5" t="s">
        <v>367</v>
      </c>
      <c r="B358" s="5" t="s">
        <v>16</v>
      </c>
      <c r="C358" s="5" t="s">
        <v>264</v>
      </c>
      <c r="D358" s="5" t="s">
        <v>263</v>
      </c>
      <c r="E358" s="18" t="s">
        <v>389</v>
      </c>
      <c r="F358" s="18">
        <v>46023</v>
      </c>
      <c r="G358" s="15">
        <v>55000</v>
      </c>
      <c r="H358" s="15">
        <v>0</v>
      </c>
      <c r="I358" s="15">
        <v>55000</v>
      </c>
      <c r="J358" s="15">
        <v>1578.5</v>
      </c>
      <c r="K358" s="15">
        <v>2559.6799999999998</v>
      </c>
      <c r="L358" s="15">
        <v>1672</v>
      </c>
      <c r="M358" s="15">
        <v>25</v>
      </c>
      <c r="N358" s="15">
        <v>5835.18</v>
      </c>
      <c r="O358" s="5">
        <v>49164.82</v>
      </c>
      <c r="P358" s="5"/>
      <c r="Q358" s="5"/>
      <c r="R358" s="12"/>
      <c r="S358" s="12"/>
      <c r="T358" s="12"/>
      <c r="U358" s="12"/>
    </row>
    <row r="359" spans="1:42" ht="15" x14ac:dyDescent="0.25">
      <c r="A359" s="5" t="s">
        <v>268</v>
      </c>
      <c r="B359" s="5" t="s">
        <v>16</v>
      </c>
      <c r="C359" s="5" t="s">
        <v>264</v>
      </c>
      <c r="D359" s="5" t="s">
        <v>263</v>
      </c>
      <c r="E359" s="8">
        <v>45870</v>
      </c>
      <c r="F359" s="8">
        <v>46054</v>
      </c>
      <c r="G359" s="15">
        <v>42000</v>
      </c>
      <c r="H359" s="15">
        <v>0</v>
      </c>
      <c r="I359" s="15">
        <f t="shared" si="109"/>
        <v>42000</v>
      </c>
      <c r="J359" s="15">
        <v>1205.4000000000001</v>
      </c>
      <c r="K359" s="15">
        <v>724.92</v>
      </c>
      <c r="L359" s="15">
        <v>1276.8</v>
      </c>
      <c r="M359" s="15">
        <v>25</v>
      </c>
      <c r="N359" s="15">
        <f t="shared" si="111"/>
        <v>3232.12</v>
      </c>
      <c r="O359" s="15">
        <f t="shared" si="110"/>
        <v>38767.879999999997</v>
      </c>
      <c r="P359" s="5"/>
      <c r="Q359" s="5"/>
      <c r="R359" s="12"/>
      <c r="S359" s="12"/>
      <c r="T359" s="12"/>
      <c r="U359" s="12"/>
      <c r="V359"/>
      <c r="W359"/>
      <c r="X359"/>
      <c r="Y359"/>
      <c r="Z359"/>
      <c r="AA359"/>
      <c r="AB359"/>
      <c r="AC359"/>
      <c r="AD359"/>
      <c r="AE359"/>
      <c r="AF359"/>
      <c r="AG359"/>
      <c r="AH359"/>
      <c r="AI359"/>
      <c r="AJ359" s="12"/>
      <c r="AK359" s="12"/>
      <c r="AL359" s="12"/>
      <c r="AM359" s="12"/>
      <c r="AN359"/>
      <c r="AO359" s="12"/>
      <c r="AP359" s="12"/>
    </row>
    <row r="360" spans="1:42" ht="15" x14ac:dyDescent="0.25">
      <c r="A360" s="5" t="s">
        <v>28</v>
      </c>
      <c r="B360" s="5" t="s">
        <v>16</v>
      </c>
      <c r="C360" s="5" t="s">
        <v>264</v>
      </c>
      <c r="D360" s="5" t="s">
        <v>262</v>
      </c>
      <c r="E360" s="8">
        <v>45717</v>
      </c>
      <c r="F360" s="8">
        <v>45901</v>
      </c>
      <c r="G360" s="15">
        <v>40000</v>
      </c>
      <c r="H360" s="15">
        <v>0</v>
      </c>
      <c r="I360" s="15">
        <f t="shared" si="109"/>
        <v>40000</v>
      </c>
      <c r="J360" s="15">
        <v>1148</v>
      </c>
      <c r="K360" s="15">
        <v>442.65</v>
      </c>
      <c r="L360" s="15">
        <v>1216</v>
      </c>
      <c r="M360" s="15">
        <v>25</v>
      </c>
      <c r="N360" s="15">
        <f t="shared" si="111"/>
        <v>2831.65</v>
      </c>
      <c r="O360" s="15">
        <f t="shared" si="110"/>
        <v>37168.35</v>
      </c>
      <c r="P360" s="5"/>
      <c r="Q360" s="5"/>
      <c r="R360" s="12"/>
      <c r="S360" s="12"/>
      <c r="T360" s="12"/>
      <c r="U360" s="12"/>
      <c r="V360"/>
      <c r="W360"/>
      <c r="X360"/>
      <c r="Y360"/>
      <c r="Z360"/>
      <c r="AA360"/>
      <c r="AB360"/>
      <c r="AC360"/>
      <c r="AD360"/>
      <c r="AE360"/>
      <c r="AF360"/>
      <c r="AG360"/>
      <c r="AH360"/>
      <c r="AI360"/>
      <c r="AJ360" s="12"/>
      <c r="AK360" s="12"/>
      <c r="AL360" s="12"/>
      <c r="AM360" s="12"/>
      <c r="AN360" s="12"/>
      <c r="AO360" s="12"/>
      <c r="AP360" s="12"/>
    </row>
    <row r="361" spans="1:42" ht="15" x14ac:dyDescent="0.25">
      <c r="A361" s="5" t="s">
        <v>49</v>
      </c>
      <c r="B361" s="5" t="s">
        <v>16</v>
      </c>
      <c r="C361" s="5" t="s">
        <v>264</v>
      </c>
      <c r="D361" s="5" t="s">
        <v>262</v>
      </c>
      <c r="E361" s="8">
        <v>45748</v>
      </c>
      <c r="F361" s="8">
        <v>45931</v>
      </c>
      <c r="G361" s="15">
        <v>55000</v>
      </c>
      <c r="H361" s="15">
        <v>0</v>
      </c>
      <c r="I361" s="15">
        <f t="shared" si="109"/>
        <v>55000</v>
      </c>
      <c r="J361" s="15">
        <v>1578.5</v>
      </c>
      <c r="K361" s="15">
        <v>2559.6799999999998</v>
      </c>
      <c r="L361" s="15">
        <v>1672</v>
      </c>
      <c r="M361" s="15">
        <v>25</v>
      </c>
      <c r="N361" s="15">
        <f t="shared" si="111"/>
        <v>5835.18</v>
      </c>
      <c r="O361" s="15">
        <f t="shared" si="110"/>
        <v>49164.82</v>
      </c>
      <c r="P361" s="5"/>
      <c r="Q361" s="5"/>
      <c r="R361" s="12"/>
      <c r="S361" s="12"/>
      <c r="T361" s="12"/>
      <c r="U361" s="12"/>
      <c r="V361"/>
      <c r="W361"/>
      <c r="X361"/>
      <c r="Y361"/>
      <c r="Z361"/>
      <c r="AA361"/>
      <c r="AB361"/>
      <c r="AC361"/>
      <c r="AD361"/>
      <c r="AE361"/>
      <c r="AF361"/>
      <c r="AG361"/>
      <c r="AH361"/>
      <c r="AI361"/>
      <c r="AJ361" s="12"/>
      <c r="AK361" s="12"/>
      <c r="AL361" s="12"/>
      <c r="AM361" s="12"/>
      <c r="AN361" s="12"/>
      <c r="AO361" s="12"/>
      <c r="AP361" s="12"/>
    </row>
    <row r="362" spans="1:42" s="5" customFormat="1" ht="15" x14ac:dyDescent="0.25">
      <c r="A362" s="5" t="s">
        <v>351</v>
      </c>
      <c r="B362" s="5" t="s">
        <v>16</v>
      </c>
      <c r="C362" s="5" t="s">
        <v>264</v>
      </c>
      <c r="D362" s="5" t="s">
        <v>262</v>
      </c>
      <c r="E362" s="8">
        <v>45839</v>
      </c>
      <c r="F362" s="8">
        <v>46023</v>
      </c>
      <c r="G362" s="15">
        <v>55000</v>
      </c>
      <c r="I362" s="15">
        <f t="shared" si="109"/>
        <v>55000</v>
      </c>
      <c r="J362" s="15">
        <v>1578.5</v>
      </c>
      <c r="K362" s="15">
        <v>2559.6799999999998</v>
      </c>
      <c r="L362" s="15">
        <v>1672</v>
      </c>
      <c r="M362" s="15">
        <v>25</v>
      </c>
      <c r="N362" s="15">
        <f t="shared" si="111"/>
        <v>5835.18</v>
      </c>
      <c r="O362" s="15">
        <f t="shared" si="110"/>
        <v>49164.82</v>
      </c>
      <c r="R362" s="12"/>
      <c r="S362" s="12"/>
      <c r="T362" s="12"/>
      <c r="U362" s="12"/>
    </row>
    <row r="363" spans="1:42" ht="15" x14ac:dyDescent="0.25">
      <c r="A363" s="5" t="s">
        <v>37</v>
      </c>
      <c r="B363" s="5" t="s">
        <v>16</v>
      </c>
      <c r="C363" s="5" t="s">
        <v>264</v>
      </c>
      <c r="D363" s="5" t="s">
        <v>262</v>
      </c>
      <c r="E363" s="8">
        <v>45748</v>
      </c>
      <c r="F363" s="8">
        <v>45931</v>
      </c>
      <c r="G363" s="15">
        <v>45000</v>
      </c>
      <c r="H363" s="15">
        <v>0</v>
      </c>
      <c r="I363" s="15">
        <f t="shared" si="109"/>
        <v>45000</v>
      </c>
      <c r="J363" s="15">
        <v>1291.5</v>
      </c>
      <c r="K363" s="15">
        <v>1148.33</v>
      </c>
      <c r="L363" s="15">
        <v>1368</v>
      </c>
      <c r="M363" s="15">
        <v>25</v>
      </c>
      <c r="N363" s="15">
        <f t="shared" si="111"/>
        <v>3832.83</v>
      </c>
      <c r="O363" s="15">
        <f t="shared" si="110"/>
        <v>41167.17</v>
      </c>
      <c r="P363" s="5"/>
      <c r="Q363" s="5"/>
      <c r="R363" s="12"/>
      <c r="S363" s="12"/>
      <c r="T363" s="12"/>
      <c r="U363" s="12"/>
      <c r="V363"/>
      <c r="W363"/>
      <c r="X363"/>
      <c r="Y363"/>
      <c r="Z363"/>
      <c r="AA363"/>
      <c r="AB363"/>
      <c r="AC363"/>
      <c r="AD363"/>
      <c r="AE363"/>
      <c r="AF363"/>
      <c r="AG363"/>
      <c r="AH363"/>
      <c r="AI363" s="12"/>
      <c r="AJ363" s="12"/>
      <c r="AK363" s="12"/>
      <c r="AL363" s="12"/>
      <c r="AM363" s="12"/>
      <c r="AN363" s="12"/>
      <c r="AO363" s="12"/>
      <c r="AP363" s="12"/>
    </row>
    <row r="364" spans="1:42" ht="15" x14ac:dyDescent="0.25">
      <c r="A364" s="5" t="s">
        <v>15</v>
      </c>
      <c r="B364" s="5" t="s">
        <v>16</v>
      </c>
      <c r="C364" s="5" t="s">
        <v>264</v>
      </c>
      <c r="D364" s="5" t="s">
        <v>262</v>
      </c>
      <c r="E364" s="8">
        <v>45870</v>
      </c>
      <c r="F364" s="8">
        <v>46054</v>
      </c>
      <c r="G364" s="15">
        <v>55000</v>
      </c>
      <c r="H364" s="15">
        <v>0</v>
      </c>
      <c r="I364" s="15">
        <f t="shared" si="109"/>
        <v>55000</v>
      </c>
      <c r="J364" s="15">
        <v>1578.5</v>
      </c>
      <c r="K364" s="15">
        <v>2559.6799999999998</v>
      </c>
      <c r="L364" s="15">
        <v>1672</v>
      </c>
      <c r="M364" s="15">
        <v>23501</v>
      </c>
      <c r="N364" s="15">
        <f t="shared" si="111"/>
        <v>29311.18</v>
      </c>
      <c r="O364" s="15">
        <f t="shared" si="110"/>
        <v>25688.82</v>
      </c>
      <c r="P364" s="5"/>
      <c r="Q364" s="5"/>
      <c r="R364" s="12"/>
      <c r="S364" s="12"/>
      <c r="T364" s="12"/>
      <c r="U364" s="12"/>
      <c r="V364"/>
      <c r="W364"/>
      <c r="X364"/>
      <c r="Y364"/>
      <c r="Z364"/>
      <c r="AA364"/>
      <c r="AB364"/>
      <c r="AC364"/>
      <c r="AD364"/>
      <c r="AE364"/>
      <c r="AF364"/>
      <c r="AG364"/>
      <c r="AH364"/>
      <c r="AI364"/>
      <c r="AJ364" s="12"/>
      <c r="AK364" s="12"/>
      <c r="AL364" s="12"/>
      <c r="AM364" s="12"/>
      <c r="AN364"/>
      <c r="AO364" s="12"/>
      <c r="AP364" s="12"/>
    </row>
    <row r="365" spans="1:42" ht="15" x14ac:dyDescent="0.25">
      <c r="A365" s="5" t="s">
        <v>309</v>
      </c>
      <c r="B365" s="5" t="s">
        <v>16</v>
      </c>
      <c r="C365" s="5" t="s">
        <v>264</v>
      </c>
      <c r="D365" s="5" t="s">
        <v>263</v>
      </c>
      <c r="E365" s="8">
        <v>45839</v>
      </c>
      <c r="F365" s="8">
        <v>46023</v>
      </c>
      <c r="G365" s="15">
        <v>55000</v>
      </c>
      <c r="H365" s="15">
        <v>0</v>
      </c>
      <c r="I365" s="15">
        <f t="shared" si="109"/>
        <v>55000</v>
      </c>
      <c r="J365" s="15">
        <v>1578.5</v>
      </c>
      <c r="K365" s="15">
        <v>2559.6799999999998</v>
      </c>
      <c r="L365" s="15">
        <v>1672</v>
      </c>
      <c r="M365" s="15">
        <v>25</v>
      </c>
      <c r="N365" s="15">
        <f t="shared" si="111"/>
        <v>5835.18</v>
      </c>
      <c r="O365" s="15">
        <f t="shared" si="110"/>
        <v>49164.82</v>
      </c>
      <c r="P365" s="5"/>
      <c r="Q365" s="5"/>
      <c r="R365" s="12"/>
      <c r="S365" s="12"/>
      <c r="T365" s="12"/>
      <c r="U365" s="12"/>
      <c r="V365"/>
      <c r="W365"/>
      <c r="X365"/>
      <c r="Y365"/>
      <c r="Z365"/>
      <c r="AA365"/>
      <c r="AB365"/>
      <c r="AC365"/>
      <c r="AD365"/>
      <c r="AE365"/>
      <c r="AF365"/>
      <c r="AG365"/>
      <c r="AH365"/>
      <c r="AI365" s="12"/>
      <c r="AJ365" s="12"/>
      <c r="AK365" s="12"/>
      <c r="AL365"/>
      <c r="AM365" s="12"/>
      <c r="AN365" s="12"/>
      <c r="AO365" s="12"/>
      <c r="AP365" s="12"/>
    </row>
    <row r="366" spans="1:42" ht="15" x14ac:dyDescent="0.25">
      <c r="A366" s="5" t="s">
        <v>266</v>
      </c>
      <c r="B366" s="5" t="s">
        <v>16</v>
      </c>
      <c r="C366" s="5" t="s">
        <v>264</v>
      </c>
      <c r="D366" s="5" t="s">
        <v>262</v>
      </c>
      <c r="E366" s="8">
        <v>45870</v>
      </c>
      <c r="F366" s="8">
        <v>46054</v>
      </c>
      <c r="G366" s="15">
        <v>42000</v>
      </c>
      <c r="H366" s="15">
        <v>0</v>
      </c>
      <c r="I366" s="15">
        <f t="shared" si="109"/>
        <v>42000</v>
      </c>
      <c r="J366" s="15">
        <v>1205.4000000000001</v>
      </c>
      <c r="K366" s="15">
        <v>724.92</v>
      </c>
      <c r="L366" s="15">
        <v>1276.8</v>
      </c>
      <c r="M366" s="15">
        <v>1310.5</v>
      </c>
      <c r="N366" s="15">
        <f t="shared" si="111"/>
        <v>4517.62</v>
      </c>
      <c r="O366" s="15">
        <f t="shared" si="110"/>
        <v>37482.379999999997</v>
      </c>
      <c r="P366" s="5"/>
      <c r="Q366" s="5"/>
      <c r="R366" s="12"/>
      <c r="S366" s="12"/>
      <c r="T366" s="12"/>
      <c r="U366" s="12"/>
      <c r="V366"/>
      <c r="W366"/>
      <c r="X366"/>
      <c r="Y366"/>
      <c r="Z366"/>
      <c r="AA366"/>
      <c r="AB366"/>
      <c r="AC366"/>
      <c r="AD366"/>
      <c r="AE366"/>
      <c r="AF366"/>
      <c r="AG366"/>
      <c r="AH366"/>
      <c r="AI366" s="12"/>
      <c r="AJ366" s="12"/>
      <c r="AK366" s="12"/>
      <c r="AL366"/>
      <c r="AM366" s="12"/>
      <c r="AN366" s="12"/>
      <c r="AO366" s="12"/>
      <c r="AP366" s="12"/>
    </row>
    <row r="367" spans="1:42" ht="15" x14ac:dyDescent="0.25">
      <c r="A367" s="5" t="s">
        <v>56</v>
      </c>
      <c r="B367" s="5" t="s">
        <v>16</v>
      </c>
      <c r="C367" s="5" t="s">
        <v>264</v>
      </c>
      <c r="D367" s="5" t="s">
        <v>262</v>
      </c>
      <c r="E367" s="8">
        <v>45870</v>
      </c>
      <c r="F367" s="8">
        <v>46054</v>
      </c>
      <c r="G367" s="15">
        <v>55000</v>
      </c>
      <c r="H367" s="15">
        <v>0</v>
      </c>
      <c r="I367" s="15">
        <f t="shared" si="109"/>
        <v>55000</v>
      </c>
      <c r="J367" s="15">
        <v>1578.5</v>
      </c>
      <c r="K367" s="15">
        <v>2559.6799999999998</v>
      </c>
      <c r="L367" s="15">
        <v>1672</v>
      </c>
      <c r="M367" s="15">
        <v>25</v>
      </c>
      <c r="N367" s="15">
        <f t="shared" si="111"/>
        <v>5835.18</v>
      </c>
      <c r="O367" s="15">
        <f t="shared" si="110"/>
        <v>49164.82</v>
      </c>
      <c r="P367" s="5"/>
      <c r="Q367" s="5"/>
      <c r="R367" s="12"/>
      <c r="S367" s="12"/>
      <c r="T367" s="12"/>
      <c r="U367" s="12"/>
      <c r="V367"/>
      <c r="W367"/>
      <c r="X367"/>
      <c r="Y367"/>
      <c r="Z367"/>
      <c r="AA367"/>
      <c r="AB367"/>
      <c r="AC367"/>
      <c r="AD367"/>
      <c r="AE367"/>
      <c r="AF367"/>
      <c r="AG367"/>
      <c r="AH367"/>
      <c r="AI367" s="12"/>
      <c r="AJ367"/>
      <c r="AK367" s="12"/>
      <c r="AL367"/>
      <c r="AM367" s="12"/>
      <c r="AN367" s="12"/>
      <c r="AO367" s="12"/>
      <c r="AP367" s="12"/>
    </row>
    <row r="368" spans="1:42" ht="15" x14ac:dyDescent="0.25">
      <c r="A368" s="5" t="s">
        <v>42</v>
      </c>
      <c r="B368" s="5" t="s">
        <v>16</v>
      </c>
      <c r="C368" s="5" t="s">
        <v>264</v>
      </c>
      <c r="D368" s="5" t="s">
        <v>262</v>
      </c>
      <c r="E368" s="8">
        <v>45809</v>
      </c>
      <c r="F368" s="8">
        <v>45992</v>
      </c>
      <c r="G368" s="15">
        <v>55000</v>
      </c>
      <c r="H368" s="15">
        <v>0</v>
      </c>
      <c r="I368" s="15">
        <f t="shared" si="109"/>
        <v>55000</v>
      </c>
      <c r="J368" s="15">
        <v>1578.5</v>
      </c>
      <c r="K368" s="15">
        <v>2559.6799999999998</v>
      </c>
      <c r="L368" s="15">
        <v>1672</v>
      </c>
      <c r="M368" s="15">
        <v>25</v>
      </c>
      <c r="N368" s="15">
        <f t="shared" si="111"/>
        <v>5835.18</v>
      </c>
      <c r="O368" s="15">
        <f t="shared" si="110"/>
        <v>49164.82</v>
      </c>
      <c r="P368" s="5"/>
      <c r="Q368" s="5"/>
      <c r="R368" s="12"/>
      <c r="S368" s="12"/>
      <c r="T368" s="12"/>
      <c r="U368" s="12"/>
      <c r="V368"/>
      <c r="W368"/>
      <c r="X368"/>
      <c r="Y368"/>
      <c r="Z368"/>
      <c r="AA368"/>
      <c r="AB368"/>
      <c r="AC368"/>
      <c r="AD368"/>
      <c r="AE368"/>
      <c r="AF368"/>
      <c r="AG368"/>
      <c r="AH368"/>
      <c r="AI368" s="12"/>
      <c r="AJ368" s="12"/>
      <c r="AK368" s="12"/>
      <c r="AL368" s="12"/>
      <c r="AM368" s="12"/>
      <c r="AN368"/>
      <c r="AO368" s="12"/>
      <c r="AP368" s="12"/>
    </row>
    <row r="369" spans="1:42" ht="15.75" thickBot="1" x14ac:dyDescent="0.3">
      <c r="D369" s="24">
        <v>48</v>
      </c>
      <c r="E369" s="19"/>
      <c r="F369" s="19"/>
      <c r="G369" s="19">
        <f>SUM(G321:G368)</f>
        <v>3088577.97</v>
      </c>
      <c r="H369" s="19">
        <f t="shared" ref="H369:O369" si="112">SUM(H321:H368)</f>
        <v>0</v>
      </c>
      <c r="I369" s="19">
        <f t="shared" si="112"/>
        <v>3088577.97</v>
      </c>
      <c r="J369" s="19">
        <f t="shared" si="112"/>
        <v>88642.189999999973</v>
      </c>
      <c r="K369" s="19">
        <f t="shared" si="112"/>
        <v>216498.89999999988</v>
      </c>
      <c r="L369" s="19">
        <f t="shared" si="112"/>
        <v>93892.770000000033</v>
      </c>
      <c r="M369" s="19">
        <f t="shared" si="112"/>
        <v>183509.76000000001</v>
      </c>
      <c r="N369" s="19">
        <f t="shared" si="112"/>
        <v>582543.62000000011</v>
      </c>
      <c r="O369" s="19">
        <f t="shared" si="112"/>
        <v>2506034.3499999996</v>
      </c>
      <c r="P369" s="2"/>
      <c r="Q369" s="5"/>
      <c r="R369" s="12"/>
      <c r="S369" s="12"/>
      <c r="T369" s="12"/>
      <c r="U369" s="12"/>
      <c r="V369"/>
      <c r="W369"/>
      <c r="X369"/>
      <c r="Y369"/>
      <c r="Z369"/>
      <c r="AA369"/>
      <c r="AB369"/>
      <c r="AC369"/>
      <c r="AD369"/>
      <c r="AE369"/>
      <c r="AF369"/>
      <c r="AG369"/>
      <c r="AH369"/>
      <c r="AI369"/>
      <c r="AJ369" s="12"/>
      <c r="AK369" s="12"/>
      <c r="AL369" s="12"/>
      <c r="AM369" s="12"/>
      <c r="AN369"/>
      <c r="AO369" s="12"/>
      <c r="AP369" s="12"/>
    </row>
    <row r="370" spans="1:42" ht="15" x14ac:dyDescent="0.25">
      <c r="E370" s="8"/>
      <c r="F370" s="8"/>
      <c r="G370" s="15"/>
      <c r="H370" s="15"/>
      <c r="I370" s="15"/>
      <c r="J370" s="15"/>
      <c r="K370" s="15"/>
      <c r="L370" s="15"/>
      <c r="M370" s="15"/>
      <c r="N370" s="15"/>
      <c r="O370" s="15"/>
      <c r="P370" s="2"/>
      <c r="Q370" s="5"/>
      <c r="R370" s="12"/>
      <c r="S370" s="12"/>
      <c r="T370" s="12"/>
      <c r="U370" s="12"/>
      <c r="V370"/>
      <c r="W370"/>
      <c r="X370"/>
      <c r="Y370"/>
      <c r="Z370"/>
      <c r="AA370"/>
      <c r="AB370"/>
      <c r="AC370"/>
      <c r="AD370"/>
      <c r="AE370"/>
      <c r="AF370"/>
      <c r="AG370"/>
      <c r="AH370"/>
      <c r="AI370"/>
      <c r="AJ370" s="12"/>
      <c r="AK370" s="12"/>
      <c r="AL370" s="12"/>
      <c r="AM370" s="12"/>
      <c r="AN370"/>
      <c r="AO370" s="12"/>
      <c r="AP370" s="12"/>
    </row>
    <row r="371" spans="1:42" ht="15" x14ac:dyDescent="0.25">
      <c r="A371" s="11" t="s">
        <v>109</v>
      </c>
      <c r="E371" s="8"/>
      <c r="F371" s="8"/>
      <c r="G371" s="15"/>
      <c r="H371" s="15"/>
      <c r="I371" s="15"/>
      <c r="J371" s="15"/>
      <c r="K371" s="15"/>
      <c r="L371" s="15"/>
      <c r="M371" s="15"/>
      <c r="N371" s="15"/>
      <c r="O371" s="15"/>
      <c r="P371" s="2"/>
      <c r="Q371" s="5"/>
      <c r="R371" s="12"/>
      <c r="S371" s="12"/>
      <c r="T371" s="12"/>
      <c r="U371" s="12"/>
      <c r="V371"/>
      <c r="W371"/>
      <c r="X371"/>
      <c r="Y371"/>
      <c r="Z371"/>
      <c r="AA371"/>
      <c r="AB371"/>
      <c r="AC371"/>
      <c r="AD371"/>
      <c r="AE371"/>
      <c r="AF371"/>
      <c r="AG371"/>
      <c r="AH371"/>
      <c r="AI371"/>
      <c r="AJ371" s="12"/>
      <c r="AK371" s="12"/>
      <c r="AL371" s="12"/>
      <c r="AM371" s="12"/>
      <c r="AN371"/>
      <c r="AO371" s="12"/>
      <c r="AP371" s="12"/>
    </row>
    <row r="372" spans="1:42" ht="15" x14ac:dyDescent="0.25">
      <c r="A372" s="21" t="s">
        <v>322</v>
      </c>
      <c r="B372" s="21" t="s">
        <v>333</v>
      </c>
      <c r="C372" s="21" t="s">
        <v>323</v>
      </c>
      <c r="D372" s="21" t="s">
        <v>324</v>
      </c>
      <c r="E372" s="21" t="s">
        <v>325</v>
      </c>
      <c r="F372" s="21" t="s">
        <v>326</v>
      </c>
      <c r="G372" s="22" t="s">
        <v>327</v>
      </c>
      <c r="H372" s="22" t="s">
        <v>328</v>
      </c>
      <c r="I372" s="22" t="s">
        <v>329</v>
      </c>
      <c r="J372" s="22" t="s">
        <v>0</v>
      </c>
      <c r="K372" s="22" t="s">
        <v>1</v>
      </c>
      <c r="L372" s="22" t="s">
        <v>2</v>
      </c>
      <c r="M372" s="22" t="s">
        <v>330</v>
      </c>
      <c r="N372" s="22" t="s">
        <v>331</v>
      </c>
      <c r="O372" s="22" t="s">
        <v>332</v>
      </c>
      <c r="P372" s="2"/>
      <c r="Q372" s="5"/>
      <c r="R372" s="12"/>
      <c r="S372" s="12"/>
      <c r="T372" s="12"/>
      <c r="U372" s="12"/>
      <c r="V372"/>
      <c r="W372"/>
      <c r="X372"/>
      <c r="Y372"/>
      <c r="Z372"/>
      <c r="AA372"/>
      <c r="AB372"/>
      <c r="AC372"/>
      <c r="AD372"/>
      <c r="AE372"/>
      <c r="AF372"/>
      <c r="AG372"/>
      <c r="AH372"/>
      <c r="AI372" s="12"/>
      <c r="AJ372" s="12"/>
      <c r="AK372" s="12"/>
      <c r="AL372" s="12"/>
      <c r="AM372" s="12"/>
      <c r="AN372"/>
      <c r="AO372" s="12"/>
      <c r="AP372" s="12"/>
    </row>
    <row r="373" spans="1:42" ht="15" x14ac:dyDescent="0.25">
      <c r="A373" s="5" t="s">
        <v>110</v>
      </c>
      <c r="B373" s="5" t="s">
        <v>32</v>
      </c>
      <c r="C373" s="5" t="s">
        <v>264</v>
      </c>
      <c r="D373" s="5" t="s">
        <v>263</v>
      </c>
      <c r="E373" s="8">
        <v>45717</v>
      </c>
      <c r="F373" s="8">
        <v>45901</v>
      </c>
      <c r="G373" s="15">
        <v>70000</v>
      </c>
      <c r="H373" s="15">
        <v>0</v>
      </c>
      <c r="I373" s="15">
        <f t="shared" ref="I373:I376" si="113">+G373+H373</f>
        <v>70000</v>
      </c>
      <c r="J373" s="15">
        <v>2009</v>
      </c>
      <c r="K373" s="15">
        <v>5368.48</v>
      </c>
      <c r="L373" s="15">
        <v>2128</v>
      </c>
      <c r="M373" s="15">
        <v>25</v>
      </c>
      <c r="N373" s="15">
        <f t="shared" ref="N373:N376" si="114">+J373+K373+L373+M373</f>
        <v>9530.48</v>
      </c>
      <c r="O373" s="15">
        <f t="shared" ref="O373:O376" si="115">+I373-N373</f>
        <v>60469.520000000004</v>
      </c>
      <c r="P373" s="5"/>
      <c r="Q373" s="5"/>
      <c r="R373" s="12"/>
      <c r="S373" s="12"/>
      <c r="T373" s="12"/>
      <c r="U373" s="12"/>
      <c r="V373"/>
      <c r="W373"/>
      <c r="X373"/>
      <c r="Y373"/>
      <c r="Z373"/>
      <c r="AA373"/>
      <c r="AB373"/>
      <c r="AC373"/>
      <c r="AD373"/>
      <c r="AE373"/>
      <c r="AF373"/>
      <c r="AG373"/>
      <c r="AH373"/>
      <c r="AI373" s="12"/>
      <c r="AJ373" s="12"/>
      <c r="AK373" s="12"/>
      <c r="AL373" s="12"/>
      <c r="AM373" s="12"/>
      <c r="AN373"/>
      <c r="AO373" s="12"/>
      <c r="AP373" s="12"/>
    </row>
    <row r="374" spans="1:42" ht="15" x14ac:dyDescent="0.25">
      <c r="A374" s="5" t="s">
        <v>112</v>
      </c>
      <c r="B374" s="5" t="s">
        <v>113</v>
      </c>
      <c r="C374" s="5" t="s">
        <v>264</v>
      </c>
      <c r="D374" s="5" t="s">
        <v>262</v>
      </c>
      <c r="E374" s="8">
        <v>45717</v>
      </c>
      <c r="F374" s="8">
        <v>45901</v>
      </c>
      <c r="G374" s="15">
        <v>40000</v>
      </c>
      <c r="H374" s="15">
        <v>0</v>
      </c>
      <c r="I374" s="15">
        <f t="shared" si="113"/>
        <v>40000</v>
      </c>
      <c r="J374" s="15">
        <v>1148</v>
      </c>
      <c r="K374" s="15">
        <v>0</v>
      </c>
      <c r="L374" s="15">
        <v>1216</v>
      </c>
      <c r="M374" s="15">
        <v>25</v>
      </c>
      <c r="N374" s="15">
        <f t="shared" si="114"/>
        <v>2389</v>
      </c>
      <c r="O374" s="15">
        <f t="shared" si="115"/>
        <v>37611</v>
      </c>
      <c r="P374" s="5"/>
      <c r="Q374" s="5"/>
      <c r="R374" s="12"/>
      <c r="S374" s="12"/>
      <c r="T374" s="12"/>
      <c r="U374" s="12"/>
      <c r="V374"/>
      <c r="W374"/>
      <c r="X374"/>
      <c r="Y374"/>
      <c r="Z374"/>
      <c r="AA374"/>
      <c r="AB374"/>
      <c r="AC374"/>
      <c r="AD374"/>
      <c r="AE374"/>
      <c r="AF374"/>
      <c r="AG374"/>
      <c r="AH374"/>
      <c r="AI374" s="12"/>
      <c r="AJ374" s="12"/>
      <c r="AK374" s="12"/>
      <c r="AL374" s="12"/>
      <c r="AM374" s="12"/>
      <c r="AN374"/>
      <c r="AO374" s="12"/>
      <c r="AP374" s="12"/>
    </row>
    <row r="375" spans="1:42" ht="15" x14ac:dyDescent="0.25">
      <c r="A375" s="5" t="s">
        <v>111</v>
      </c>
      <c r="B375" s="5" t="s">
        <v>6</v>
      </c>
      <c r="C375" s="5" t="s">
        <v>264</v>
      </c>
      <c r="D375" s="5" t="s">
        <v>262</v>
      </c>
      <c r="E375" s="8">
        <v>45839</v>
      </c>
      <c r="F375" s="8">
        <v>46023</v>
      </c>
      <c r="G375" s="15">
        <v>50000</v>
      </c>
      <c r="H375" s="15">
        <v>0</v>
      </c>
      <c r="I375" s="15">
        <f t="shared" si="113"/>
        <v>50000</v>
      </c>
      <c r="J375" s="15">
        <v>1435</v>
      </c>
      <c r="K375" s="15">
        <v>1854</v>
      </c>
      <c r="L375" s="15">
        <v>1520</v>
      </c>
      <c r="M375" s="15">
        <v>25</v>
      </c>
      <c r="N375" s="15">
        <f t="shared" si="114"/>
        <v>4834</v>
      </c>
      <c r="O375" s="15">
        <f t="shared" si="115"/>
        <v>45166</v>
      </c>
      <c r="P375" s="5"/>
      <c r="Q375" s="5"/>
      <c r="R375" s="12"/>
      <c r="S375" s="12"/>
      <c r="T375" s="12"/>
      <c r="U375" s="12"/>
      <c r="V375"/>
      <c r="W375"/>
      <c r="X375"/>
      <c r="Y375"/>
      <c r="Z375"/>
      <c r="AA375"/>
      <c r="AB375"/>
      <c r="AC375"/>
      <c r="AD375"/>
      <c r="AE375"/>
      <c r="AF375"/>
      <c r="AG375"/>
      <c r="AH375"/>
      <c r="AI375" s="12"/>
      <c r="AJ375" s="12"/>
      <c r="AK375" s="12"/>
      <c r="AL375"/>
      <c r="AM375" s="12"/>
      <c r="AN375"/>
      <c r="AO375" s="12"/>
      <c r="AP375" s="12"/>
    </row>
    <row r="376" spans="1:42" ht="15" x14ac:dyDescent="0.25">
      <c r="A376" s="5" t="s">
        <v>114</v>
      </c>
      <c r="B376" s="5" t="s">
        <v>16</v>
      </c>
      <c r="C376" s="5" t="s">
        <v>264</v>
      </c>
      <c r="D376" s="5" t="s">
        <v>263</v>
      </c>
      <c r="E376" s="8">
        <v>45717</v>
      </c>
      <c r="F376" s="8">
        <v>45901</v>
      </c>
      <c r="G376" s="15">
        <v>40000</v>
      </c>
      <c r="H376" s="15">
        <v>0</v>
      </c>
      <c r="I376" s="15">
        <f t="shared" si="113"/>
        <v>40000</v>
      </c>
      <c r="J376" s="15">
        <v>1148</v>
      </c>
      <c r="K376" s="15">
        <v>0</v>
      </c>
      <c r="L376" s="15">
        <v>1216</v>
      </c>
      <c r="M376" s="15">
        <v>25</v>
      </c>
      <c r="N376" s="15">
        <f t="shared" si="114"/>
        <v>2389</v>
      </c>
      <c r="O376" s="15">
        <f t="shared" si="115"/>
        <v>37611</v>
      </c>
      <c r="P376" s="5"/>
      <c r="Q376" s="5"/>
      <c r="R376" s="12"/>
      <c r="S376" s="12"/>
      <c r="T376" s="12"/>
      <c r="U376" s="12"/>
      <c r="V376"/>
      <c r="W376"/>
      <c r="X376"/>
      <c r="Y376"/>
      <c r="Z376"/>
      <c r="AA376"/>
      <c r="AB376"/>
      <c r="AC376"/>
      <c r="AD376"/>
      <c r="AE376"/>
      <c r="AF376"/>
      <c r="AG376"/>
      <c r="AH376"/>
      <c r="AI376" s="12"/>
      <c r="AJ376" s="12"/>
      <c r="AK376" s="12"/>
      <c r="AL376" s="12"/>
      <c r="AM376" s="12"/>
      <c r="AN376"/>
      <c r="AO376" s="12"/>
      <c r="AP376" s="12"/>
    </row>
    <row r="377" spans="1:42" ht="15.75" thickBot="1" x14ac:dyDescent="0.3">
      <c r="D377" s="24">
        <v>4</v>
      </c>
      <c r="E377" s="19"/>
      <c r="F377" s="19"/>
      <c r="G377" s="19">
        <f>SUM(G373:G376)</f>
        <v>200000</v>
      </c>
      <c r="H377" s="19">
        <f t="shared" ref="H377:O377" si="116">SUM(H373:H376)</f>
        <v>0</v>
      </c>
      <c r="I377" s="19">
        <f t="shared" si="116"/>
        <v>200000</v>
      </c>
      <c r="J377" s="19">
        <f t="shared" si="116"/>
        <v>5740</v>
      </c>
      <c r="K377" s="19">
        <f>SUM(K373:K376)</f>
        <v>7222.48</v>
      </c>
      <c r="L377" s="19">
        <f t="shared" si="116"/>
        <v>6080</v>
      </c>
      <c r="M377" s="19">
        <f t="shared" si="116"/>
        <v>100</v>
      </c>
      <c r="N377" s="19">
        <f t="shared" si="116"/>
        <v>19142.48</v>
      </c>
      <c r="O377" s="19">
        <f t="shared" si="116"/>
        <v>180857.52000000002</v>
      </c>
      <c r="P377" s="2"/>
      <c r="Q377" s="5"/>
      <c r="R377" s="12"/>
      <c r="S377" s="12"/>
      <c r="T377" s="12"/>
      <c r="U377" s="12"/>
      <c r="V377"/>
      <c r="W377"/>
      <c r="X377"/>
      <c r="Y377"/>
      <c r="Z377"/>
      <c r="AA377"/>
      <c r="AB377"/>
      <c r="AC377"/>
      <c r="AD377"/>
      <c r="AE377"/>
      <c r="AF377"/>
      <c r="AG377"/>
      <c r="AH377"/>
      <c r="AI377" s="12"/>
      <c r="AJ377" s="12"/>
      <c r="AK377" s="12"/>
      <c r="AL377" s="12"/>
      <c r="AM377" s="12"/>
      <c r="AN377"/>
      <c r="AO377" s="12"/>
      <c r="AP377" s="12"/>
    </row>
    <row r="378" spans="1:42" ht="15" x14ac:dyDescent="0.25">
      <c r="E378" s="8"/>
      <c r="F378" s="8"/>
      <c r="G378" s="15"/>
      <c r="H378" s="15"/>
      <c r="I378" s="15"/>
      <c r="J378" s="15"/>
      <c r="K378" s="15"/>
      <c r="L378" s="15"/>
      <c r="M378" s="15"/>
      <c r="N378" s="15"/>
      <c r="O378" s="15"/>
      <c r="P378" s="2"/>
      <c r="Q378" s="5"/>
      <c r="R378" s="12"/>
      <c r="S378" s="12"/>
      <c r="T378" s="12"/>
      <c r="U378" s="12"/>
      <c r="V378"/>
      <c r="W378"/>
      <c r="X378"/>
      <c r="Y378"/>
      <c r="Z378"/>
      <c r="AA378"/>
      <c r="AB378"/>
      <c r="AC378"/>
      <c r="AD378"/>
      <c r="AE378"/>
      <c r="AF378"/>
      <c r="AG378"/>
      <c r="AH378"/>
      <c r="AI378" s="12"/>
      <c r="AJ378" s="12"/>
      <c r="AK378" s="12"/>
      <c r="AL378" s="12"/>
      <c r="AM378" s="12"/>
      <c r="AN378"/>
      <c r="AO378" s="12"/>
      <c r="AP378" s="12"/>
    </row>
    <row r="379" spans="1:42" ht="15" x14ac:dyDescent="0.25">
      <c r="E379" s="8"/>
      <c r="F379" s="8"/>
      <c r="G379" s="15"/>
      <c r="H379" s="15"/>
      <c r="I379" s="15"/>
      <c r="J379" s="15"/>
      <c r="K379" s="15"/>
      <c r="L379" s="15"/>
      <c r="M379" s="15"/>
      <c r="N379" s="15"/>
      <c r="O379" s="15"/>
      <c r="P379" s="2"/>
      <c r="Q379" s="5"/>
      <c r="R379" s="12"/>
      <c r="S379" s="12"/>
      <c r="T379" s="12"/>
      <c r="U379" s="12"/>
      <c r="V379"/>
      <c r="W379"/>
      <c r="X379"/>
      <c r="Y379"/>
      <c r="Z379"/>
      <c r="AA379"/>
      <c r="AB379"/>
      <c r="AC379"/>
      <c r="AD379"/>
      <c r="AE379"/>
      <c r="AF379"/>
      <c r="AG379"/>
      <c r="AH379"/>
      <c r="AI379"/>
      <c r="AJ379" s="12"/>
      <c r="AK379" s="12"/>
      <c r="AL379" s="12"/>
      <c r="AM379" s="12"/>
      <c r="AN379"/>
      <c r="AO379" s="12"/>
      <c r="AP379" s="12"/>
    </row>
    <row r="380" spans="1:42" ht="15" x14ac:dyDescent="0.25">
      <c r="A380" s="11" t="s">
        <v>77</v>
      </c>
      <c r="E380" s="8"/>
      <c r="F380" s="8"/>
      <c r="G380" s="15"/>
      <c r="H380" s="15"/>
      <c r="I380" s="15"/>
      <c r="J380" s="15"/>
      <c r="K380" s="15"/>
      <c r="L380" s="15"/>
      <c r="M380" s="15"/>
      <c r="N380" s="15"/>
      <c r="O380" s="15"/>
      <c r="P380" s="2"/>
      <c r="Q380" s="5"/>
      <c r="R380" s="12"/>
      <c r="S380" s="12"/>
      <c r="T380" s="12"/>
      <c r="U380" s="12"/>
      <c r="V380"/>
      <c r="W380"/>
      <c r="X380"/>
      <c r="Y380"/>
      <c r="Z380"/>
      <c r="AA380"/>
      <c r="AB380"/>
      <c r="AC380"/>
      <c r="AD380"/>
      <c r="AE380"/>
      <c r="AF380"/>
      <c r="AG380"/>
      <c r="AH380"/>
      <c r="AI380"/>
      <c r="AJ380" s="12"/>
      <c r="AK380" s="12"/>
      <c r="AL380" s="12"/>
      <c r="AM380" s="12"/>
      <c r="AN380"/>
      <c r="AO380" s="12"/>
      <c r="AP380" s="12"/>
    </row>
    <row r="381" spans="1:42" ht="15" x14ac:dyDescent="0.25">
      <c r="A381" s="21" t="s">
        <v>322</v>
      </c>
      <c r="B381" s="21" t="s">
        <v>333</v>
      </c>
      <c r="C381" s="21" t="s">
        <v>323</v>
      </c>
      <c r="D381" s="21" t="s">
        <v>324</v>
      </c>
      <c r="E381" s="21" t="s">
        <v>325</v>
      </c>
      <c r="F381" s="21" t="s">
        <v>326</v>
      </c>
      <c r="G381" s="22" t="s">
        <v>327</v>
      </c>
      <c r="H381" s="22" t="s">
        <v>328</v>
      </c>
      <c r="I381" s="22" t="s">
        <v>329</v>
      </c>
      <c r="J381" s="22" t="s">
        <v>0</v>
      </c>
      <c r="K381" s="22" t="s">
        <v>1</v>
      </c>
      <c r="L381" s="22" t="s">
        <v>2</v>
      </c>
      <c r="M381" s="22" t="s">
        <v>330</v>
      </c>
      <c r="N381" s="22" t="s">
        <v>331</v>
      </c>
      <c r="O381" s="22" t="s">
        <v>332</v>
      </c>
      <c r="P381" s="2"/>
      <c r="Q381" s="5"/>
      <c r="R381" s="12"/>
      <c r="S381" s="12"/>
      <c r="T381" s="12"/>
      <c r="U381" s="12"/>
      <c r="V381"/>
      <c r="W381"/>
      <c r="X381"/>
      <c r="Y381"/>
      <c r="Z381"/>
      <c r="AA381"/>
      <c r="AB381"/>
      <c r="AC381"/>
      <c r="AD381"/>
      <c r="AE381"/>
      <c r="AF381"/>
      <c r="AG381"/>
      <c r="AH381"/>
      <c r="AI381"/>
      <c r="AJ381" s="12"/>
      <c r="AK381" s="12"/>
      <c r="AL381" s="12"/>
      <c r="AM381" s="12"/>
      <c r="AN381"/>
      <c r="AO381" s="12"/>
      <c r="AP381" s="12"/>
    </row>
    <row r="382" spans="1:42" ht="15" x14ac:dyDescent="0.25">
      <c r="A382" s="5" t="s">
        <v>79</v>
      </c>
      <c r="B382" s="5" t="s">
        <v>32</v>
      </c>
      <c r="C382" s="5" t="s">
        <v>264</v>
      </c>
      <c r="D382" s="5" t="s">
        <v>263</v>
      </c>
      <c r="E382" s="8">
        <v>45748</v>
      </c>
      <c r="F382" s="8">
        <v>45931</v>
      </c>
      <c r="G382" s="15">
        <v>60000</v>
      </c>
      <c r="H382" s="15">
        <v>0</v>
      </c>
      <c r="I382" s="15">
        <f t="shared" ref="I382:I383" si="117">+G382+H382</f>
        <v>60000</v>
      </c>
      <c r="J382" s="15">
        <v>1722</v>
      </c>
      <c r="K382" s="15">
        <v>3486.68</v>
      </c>
      <c r="L382" s="15">
        <v>1824</v>
      </c>
      <c r="M382" s="15">
        <v>25</v>
      </c>
      <c r="N382" s="15">
        <f t="shared" ref="N382:N383" si="118">+J382+K382+L382+M382</f>
        <v>7057.68</v>
      </c>
      <c r="O382" s="15">
        <f t="shared" ref="O382:O383" si="119">+I382-N382</f>
        <v>52942.32</v>
      </c>
      <c r="P382" s="5"/>
      <c r="Q382" s="5"/>
      <c r="R382" s="12"/>
      <c r="S382" s="12"/>
      <c r="T382" s="12"/>
      <c r="U382" s="12"/>
      <c r="V382"/>
      <c r="W382"/>
      <c r="X382"/>
      <c r="Y382"/>
      <c r="Z382"/>
      <c r="AA382"/>
      <c r="AB382"/>
      <c r="AC382"/>
      <c r="AD382"/>
      <c r="AE382"/>
      <c r="AF382"/>
      <c r="AG382"/>
      <c r="AH382"/>
      <c r="AI382" s="12"/>
      <c r="AJ382" s="12"/>
      <c r="AK382" s="12"/>
      <c r="AL382" s="12"/>
      <c r="AM382" s="12"/>
      <c r="AN382" s="12"/>
      <c r="AO382" s="12"/>
      <c r="AP382" s="12"/>
    </row>
    <row r="383" spans="1:42" ht="15" x14ac:dyDescent="0.25">
      <c r="A383" s="5" t="s">
        <v>78</v>
      </c>
      <c r="B383" s="5" t="s">
        <v>6</v>
      </c>
      <c r="C383" s="5" t="s">
        <v>264</v>
      </c>
      <c r="D383" s="5" t="s">
        <v>263</v>
      </c>
      <c r="E383" s="8">
        <v>45778</v>
      </c>
      <c r="F383" s="8">
        <v>45962</v>
      </c>
      <c r="G383" s="15">
        <v>50000</v>
      </c>
      <c r="H383" s="15">
        <v>0</v>
      </c>
      <c r="I383" s="15">
        <f t="shared" si="117"/>
        <v>50000</v>
      </c>
      <c r="J383" s="15">
        <v>1435</v>
      </c>
      <c r="K383" s="15">
        <v>1854</v>
      </c>
      <c r="L383" s="15">
        <v>1520</v>
      </c>
      <c r="M383" s="15">
        <v>19925</v>
      </c>
      <c r="N383" s="15">
        <f t="shared" si="118"/>
        <v>24734</v>
      </c>
      <c r="O383" s="15">
        <f t="shared" si="119"/>
        <v>25266</v>
      </c>
      <c r="P383" s="5"/>
      <c r="Q383" s="5"/>
      <c r="R383" s="12"/>
      <c r="S383" s="12"/>
      <c r="T383" s="12"/>
      <c r="U383" s="12"/>
      <c r="V383"/>
      <c r="W383"/>
      <c r="X383"/>
      <c r="Y383"/>
      <c r="Z383"/>
      <c r="AA383"/>
      <c r="AB383"/>
      <c r="AC383"/>
      <c r="AD383"/>
      <c r="AE383"/>
      <c r="AF383"/>
      <c r="AG383"/>
      <c r="AH383"/>
      <c r="AI383" s="12"/>
      <c r="AJ383" s="12"/>
      <c r="AK383" s="12"/>
      <c r="AL383" s="12"/>
      <c r="AM383" s="12"/>
      <c r="AN383"/>
      <c r="AO383" s="12"/>
      <c r="AP383" s="12"/>
    </row>
    <row r="384" spans="1:42" ht="15.75" thickBot="1" x14ac:dyDescent="0.3">
      <c r="D384" s="24">
        <v>2</v>
      </c>
      <c r="E384" s="19"/>
      <c r="F384" s="19"/>
      <c r="G384" s="19">
        <f>SUM(G382:G383)</f>
        <v>110000</v>
      </c>
      <c r="H384" s="19">
        <f t="shared" ref="H384:O384" si="120">SUM(H382:H383)</f>
        <v>0</v>
      </c>
      <c r="I384" s="19">
        <f t="shared" si="120"/>
        <v>110000</v>
      </c>
      <c r="J384" s="19">
        <f t="shared" si="120"/>
        <v>3157</v>
      </c>
      <c r="K384" s="19">
        <f t="shared" si="120"/>
        <v>5340.68</v>
      </c>
      <c r="L384" s="19">
        <f t="shared" si="120"/>
        <v>3344</v>
      </c>
      <c r="M384" s="19">
        <f t="shared" si="120"/>
        <v>19950</v>
      </c>
      <c r="N384" s="19">
        <f t="shared" si="120"/>
        <v>31791.68</v>
      </c>
      <c r="O384" s="19">
        <f t="shared" si="120"/>
        <v>78208.320000000007</v>
      </c>
      <c r="P384" s="2"/>
      <c r="Q384" s="5"/>
      <c r="R384" s="12"/>
      <c r="S384" s="12"/>
      <c r="T384" s="12"/>
      <c r="U384" s="12"/>
      <c r="V384"/>
      <c r="W384"/>
      <c r="X384"/>
      <c r="Y384"/>
      <c r="Z384"/>
      <c r="AA384"/>
      <c r="AB384"/>
      <c r="AC384"/>
      <c r="AD384"/>
      <c r="AE384"/>
      <c r="AF384"/>
      <c r="AG384"/>
      <c r="AH384"/>
      <c r="AI384"/>
      <c r="AJ384" s="12"/>
      <c r="AK384" s="12"/>
      <c r="AL384" s="12"/>
      <c r="AM384" s="12"/>
      <c r="AN384"/>
      <c r="AO384" s="12"/>
      <c r="AP384" s="12"/>
    </row>
    <row r="385" spans="1:42" ht="15" x14ac:dyDescent="0.25">
      <c r="A385" s="11" t="s">
        <v>99</v>
      </c>
      <c r="E385" s="8"/>
      <c r="F385" s="8"/>
      <c r="G385" s="15"/>
      <c r="H385" s="15"/>
      <c r="I385" s="15"/>
      <c r="J385" s="15"/>
      <c r="K385" s="15"/>
      <c r="L385" s="15"/>
      <c r="M385" s="15"/>
      <c r="N385" s="15"/>
      <c r="O385" s="15"/>
      <c r="P385" s="2"/>
      <c r="Q385" s="5"/>
      <c r="R385" s="12"/>
      <c r="S385" s="12"/>
      <c r="T385" s="12"/>
      <c r="U385" s="12"/>
      <c r="V385"/>
      <c r="W385"/>
      <c r="X385"/>
      <c r="Y385"/>
      <c r="Z385"/>
      <c r="AA385"/>
      <c r="AB385"/>
      <c r="AC385"/>
      <c r="AD385"/>
      <c r="AE385"/>
      <c r="AF385"/>
      <c r="AG385"/>
      <c r="AH385"/>
      <c r="AI385"/>
      <c r="AJ385" s="12"/>
      <c r="AK385" s="12"/>
      <c r="AL385" s="12"/>
      <c r="AM385" s="12"/>
      <c r="AN385"/>
      <c r="AO385" s="12"/>
      <c r="AP385" s="12"/>
    </row>
    <row r="386" spans="1:42" ht="15" x14ac:dyDescent="0.25">
      <c r="A386" s="21" t="s">
        <v>322</v>
      </c>
      <c r="B386" s="21" t="s">
        <v>333</v>
      </c>
      <c r="C386" s="21" t="s">
        <v>323</v>
      </c>
      <c r="D386" s="21" t="s">
        <v>324</v>
      </c>
      <c r="E386" s="21" t="s">
        <v>325</v>
      </c>
      <c r="F386" s="21" t="s">
        <v>326</v>
      </c>
      <c r="G386" s="22" t="s">
        <v>327</v>
      </c>
      <c r="H386" s="22" t="s">
        <v>328</v>
      </c>
      <c r="I386" s="22" t="s">
        <v>329</v>
      </c>
      <c r="J386" s="22" t="s">
        <v>0</v>
      </c>
      <c r="K386" s="22" t="s">
        <v>1</v>
      </c>
      <c r="L386" s="22" t="s">
        <v>2</v>
      </c>
      <c r="M386" s="22" t="s">
        <v>330</v>
      </c>
      <c r="N386" s="22" t="s">
        <v>331</v>
      </c>
      <c r="O386" s="22" t="s">
        <v>332</v>
      </c>
      <c r="P386" s="2"/>
      <c r="Q386" s="5"/>
      <c r="R386" s="12"/>
      <c r="S386" s="12"/>
      <c r="T386" s="12"/>
      <c r="U386" s="12"/>
      <c r="V386"/>
      <c r="W386"/>
      <c r="X386"/>
      <c r="Y386"/>
      <c r="Z386"/>
      <c r="AA386"/>
      <c r="AB386"/>
      <c r="AC386"/>
      <c r="AD386"/>
      <c r="AE386"/>
      <c r="AF386"/>
      <c r="AG386"/>
      <c r="AH386"/>
      <c r="AI386"/>
      <c r="AJ386" s="12"/>
      <c r="AK386" s="12"/>
      <c r="AL386" s="12"/>
      <c r="AM386" s="12"/>
      <c r="AN386"/>
      <c r="AO386" s="12"/>
      <c r="AP386" s="12"/>
    </row>
    <row r="387" spans="1:42" ht="15" x14ac:dyDescent="0.25">
      <c r="A387" s="5" t="s">
        <v>100</v>
      </c>
      <c r="B387" s="5" t="s">
        <v>101</v>
      </c>
      <c r="C387" s="5" t="s">
        <v>264</v>
      </c>
      <c r="D387" s="5" t="s">
        <v>262</v>
      </c>
      <c r="E387" s="8">
        <v>45717</v>
      </c>
      <c r="F387" s="8">
        <v>45901</v>
      </c>
      <c r="G387" s="15">
        <v>90000</v>
      </c>
      <c r="H387" s="15">
        <v>0</v>
      </c>
      <c r="I387" s="15">
        <f t="shared" ref="I387:I393" si="121">+G387+H387</f>
        <v>90000</v>
      </c>
      <c r="J387" s="15">
        <v>2583</v>
      </c>
      <c r="K387" s="15">
        <v>9324.25</v>
      </c>
      <c r="L387" s="15">
        <v>2736</v>
      </c>
      <c r="M387" s="15">
        <v>4302.42</v>
      </c>
      <c r="N387" s="15">
        <f t="shared" ref="N387:N393" si="122">+J387+K387+L387+M387</f>
        <v>18945.669999999998</v>
      </c>
      <c r="O387" s="15">
        <f t="shared" ref="O387:O393" si="123">+I387-N387</f>
        <v>71054.33</v>
      </c>
      <c r="P387" s="5"/>
      <c r="Q387" s="5"/>
      <c r="R387" s="12"/>
      <c r="S387" s="12"/>
      <c r="T387" s="12"/>
      <c r="U387" s="12"/>
      <c r="V387"/>
      <c r="W387"/>
      <c r="X387"/>
      <c r="Y387"/>
      <c r="Z387"/>
      <c r="AA387"/>
      <c r="AB387"/>
      <c r="AC387"/>
      <c r="AD387"/>
      <c r="AE387"/>
      <c r="AF387"/>
      <c r="AG387"/>
      <c r="AH387"/>
      <c r="AI387" s="12"/>
      <c r="AJ387" s="12"/>
      <c r="AK387" s="12"/>
      <c r="AL387" s="12"/>
      <c r="AM387" s="12"/>
      <c r="AN387"/>
      <c r="AO387" s="12"/>
      <c r="AP387" s="12"/>
    </row>
    <row r="388" spans="1:42" ht="15" x14ac:dyDescent="0.25">
      <c r="A388" s="5" t="s">
        <v>105</v>
      </c>
      <c r="B388" s="5" t="s">
        <v>6</v>
      </c>
      <c r="C388" s="5" t="s">
        <v>264</v>
      </c>
      <c r="D388" s="5" t="s">
        <v>263</v>
      </c>
      <c r="E388" s="8">
        <v>45717</v>
      </c>
      <c r="F388" s="8">
        <v>45901</v>
      </c>
      <c r="G388" s="15">
        <v>50000</v>
      </c>
      <c r="H388" s="15">
        <v>0</v>
      </c>
      <c r="I388" s="15">
        <f t="shared" si="121"/>
        <v>50000</v>
      </c>
      <c r="J388" s="15">
        <v>1435</v>
      </c>
      <c r="K388" s="15">
        <v>1596.68</v>
      </c>
      <c r="L388" s="15">
        <v>1520</v>
      </c>
      <c r="M388" s="15">
        <v>14644.31</v>
      </c>
      <c r="N388" s="15">
        <f t="shared" si="122"/>
        <v>19195.989999999998</v>
      </c>
      <c r="O388" s="15">
        <f t="shared" si="123"/>
        <v>30804.010000000002</v>
      </c>
      <c r="P388" s="5"/>
      <c r="Q388" s="5"/>
      <c r="R388" s="12"/>
      <c r="S388" s="12"/>
      <c r="T388" s="12"/>
      <c r="U388" s="12"/>
      <c r="V388"/>
      <c r="W388"/>
      <c r="X388"/>
      <c r="Y388"/>
      <c r="Z388"/>
      <c r="AA388"/>
      <c r="AB388"/>
      <c r="AC388"/>
      <c r="AD388"/>
      <c r="AE388"/>
      <c r="AF388"/>
      <c r="AG388"/>
      <c r="AH388"/>
      <c r="AI388"/>
      <c r="AJ388" s="12"/>
      <c r="AK388" s="12"/>
      <c r="AL388"/>
      <c r="AM388" s="12"/>
      <c r="AN388"/>
      <c r="AO388" s="12"/>
      <c r="AP388" s="12"/>
    </row>
    <row r="389" spans="1:42" ht="15" x14ac:dyDescent="0.25">
      <c r="A389" s="5" t="s">
        <v>104</v>
      </c>
      <c r="B389" s="5" t="s">
        <v>6</v>
      </c>
      <c r="C389" s="5" t="s">
        <v>264</v>
      </c>
      <c r="D389" s="5" t="s">
        <v>263</v>
      </c>
      <c r="E389" s="8">
        <v>45809</v>
      </c>
      <c r="F389" s="8">
        <v>45992</v>
      </c>
      <c r="G389" s="15">
        <v>50000</v>
      </c>
      <c r="H389" s="15">
        <v>0</v>
      </c>
      <c r="I389" s="15">
        <f t="shared" si="121"/>
        <v>50000</v>
      </c>
      <c r="J389" s="15">
        <v>1435</v>
      </c>
      <c r="K389" s="15">
        <v>1854</v>
      </c>
      <c r="L389" s="15">
        <v>1520</v>
      </c>
      <c r="M389" s="15">
        <v>25</v>
      </c>
      <c r="N389" s="15">
        <f t="shared" si="122"/>
        <v>4834</v>
      </c>
      <c r="O389" s="15">
        <f t="shared" si="123"/>
        <v>45166</v>
      </c>
      <c r="P389" s="5"/>
      <c r="Q389" s="5"/>
      <c r="R389" s="12"/>
      <c r="S389" s="12"/>
      <c r="T389" s="12"/>
      <c r="U389" s="12"/>
      <c r="V389"/>
      <c r="W389"/>
      <c r="X389"/>
      <c r="Y389"/>
      <c r="Z389"/>
      <c r="AA389"/>
      <c r="AB389"/>
      <c r="AC389"/>
      <c r="AD389"/>
      <c r="AE389"/>
      <c r="AF389"/>
      <c r="AG389"/>
      <c r="AH389"/>
      <c r="AI389"/>
      <c r="AJ389" s="12"/>
      <c r="AK389" s="12"/>
      <c r="AL389" s="12"/>
      <c r="AM389" s="12"/>
      <c r="AN389"/>
      <c r="AO389" s="12"/>
      <c r="AP389" s="12"/>
    </row>
    <row r="390" spans="1:42" ht="15" x14ac:dyDescent="0.25">
      <c r="A390" s="5" t="s">
        <v>102</v>
      </c>
      <c r="B390" s="5" t="s">
        <v>6</v>
      </c>
      <c r="C390" s="5" t="s">
        <v>264</v>
      </c>
      <c r="D390" s="5" t="s">
        <v>263</v>
      </c>
      <c r="E390" s="8">
        <v>45809</v>
      </c>
      <c r="F390" s="8">
        <v>45992</v>
      </c>
      <c r="G390" s="15">
        <v>50000</v>
      </c>
      <c r="H390" s="15">
        <v>0</v>
      </c>
      <c r="I390" s="15">
        <f t="shared" si="121"/>
        <v>50000</v>
      </c>
      <c r="J390" s="15">
        <v>1435</v>
      </c>
      <c r="K390" s="15">
        <v>1854</v>
      </c>
      <c r="L390" s="15">
        <v>1520</v>
      </c>
      <c r="M390" s="15">
        <v>25</v>
      </c>
      <c r="N390" s="15">
        <f t="shared" si="122"/>
        <v>4834</v>
      </c>
      <c r="O390" s="15">
        <f t="shared" si="123"/>
        <v>45166</v>
      </c>
      <c r="P390" s="5"/>
      <c r="Q390" s="5"/>
      <c r="R390" s="12"/>
      <c r="S390" s="12"/>
      <c r="T390" s="12"/>
      <c r="U390" s="12"/>
      <c r="V390"/>
      <c r="W390"/>
      <c r="X390"/>
      <c r="Y390"/>
      <c r="Z390"/>
      <c r="AA390"/>
      <c r="AB390"/>
      <c r="AC390"/>
      <c r="AD390"/>
      <c r="AE390"/>
      <c r="AF390"/>
      <c r="AG390"/>
      <c r="AH390"/>
      <c r="AI390"/>
      <c r="AJ390" s="12"/>
      <c r="AK390" s="12"/>
      <c r="AL390" s="12"/>
      <c r="AM390" s="12"/>
      <c r="AN390"/>
      <c r="AO390" s="12"/>
      <c r="AP390" s="12"/>
    </row>
    <row r="391" spans="1:42" ht="15" x14ac:dyDescent="0.25">
      <c r="A391" s="5" t="s">
        <v>103</v>
      </c>
      <c r="B391" s="5" t="s">
        <v>6</v>
      </c>
      <c r="C391" s="5" t="s">
        <v>264</v>
      </c>
      <c r="D391" s="5" t="s">
        <v>263</v>
      </c>
      <c r="E391" s="8">
        <v>45809</v>
      </c>
      <c r="F391" s="8">
        <v>45992</v>
      </c>
      <c r="G391" s="15">
        <v>50000</v>
      </c>
      <c r="H391" s="15">
        <v>0</v>
      </c>
      <c r="I391" s="15">
        <f t="shared" si="121"/>
        <v>50000</v>
      </c>
      <c r="J391" s="15">
        <v>1435</v>
      </c>
      <c r="K391" s="15">
        <v>1854</v>
      </c>
      <c r="L391" s="15">
        <v>1520</v>
      </c>
      <c r="M391" s="15">
        <v>25</v>
      </c>
      <c r="N391" s="15">
        <f t="shared" si="122"/>
        <v>4834</v>
      </c>
      <c r="O391" s="15">
        <f t="shared" si="123"/>
        <v>45166</v>
      </c>
      <c r="P391" s="5"/>
      <c r="Q391" s="5"/>
      <c r="R391" s="12"/>
      <c r="S391" s="12"/>
      <c r="T391" s="12"/>
      <c r="U391" s="12"/>
      <c r="V391"/>
      <c r="W391"/>
      <c r="X391"/>
      <c r="Y391"/>
      <c r="Z391"/>
      <c r="AA391"/>
      <c r="AB391"/>
      <c r="AC391"/>
      <c r="AD391"/>
      <c r="AE391"/>
      <c r="AF391"/>
      <c r="AG391"/>
      <c r="AH391"/>
      <c r="AI391" s="12"/>
      <c r="AJ391" s="12"/>
      <c r="AK391" s="12"/>
      <c r="AL391" s="12"/>
      <c r="AM391" s="12"/>
      <c r="AN391" s="12"/>
      <c r="AO391" s="12"/>
      <c r="AP391" s="12"/>
    </row>
    <row r="392" spans="1:42" s="3" customFormat="1" ht="15" x14ac:dyDescent="0.25">
      <c r="A392" s="10" t="s">
        <v>106</v>
      </c>
      <c r="B392" s="10" t="s">
        <v>13</v>
      </c>
      <c r="C392" s="10" t="s">
        <v>264</v>
      </c>
      <c r="D392" s="10" t="s">
        <v>263</v>
      </c>
      <c r="E392" s="9">
        <v>45870</v>
      </c>
      <c r="F392" s="9">
        <v>46054</v>
      </c>
      <c r="G392" s="15">
        <v>76000</v>
      </c>
      <c r="H392" s="15">
        <v>0</v>
      </c>
      <c r="I392" s="15">
        <f>+G392+H392</f>
        <v>76000</v>
      </c>
      <c r="J392" s="15">
        <v>2181.1999999999998</v>
      </c>
      <c r="K392" s="15">
        <v>6497.56</v>
      </c>
      <c r="L392" s="15">
        <v>2310.4</v>
      </c>
      <c r="M392" s="15">
        <v>25</v>
      </c>
      <c r="N392" s="15">
        <f>+J392+K392+L392+M392</f>
        <v>11014.16</v>
      </c>
      <c r="O392" s="15">
        <f>+I392-N392</f>
        <v>64985.84</v>
      </c>
      <c r="P392" s="10"/>
      <c r="Q392" s="10"/>
      <c r="R392" s="27"/>
      <c r="S392" s="27"/>
      <c r="T392" s="27"/>
      <c r="U392" s="27"/>
      <c r="V392" s="23"/>
      <c r="W392" s="23"/>
      <c r="X392" s="23"/>
      <c r="Y392" s="23"/>
      <c r="Z392" s="23"/>
      <c r="AA392" s="23"/>
      <c r="AB392" s="23"/>
      <c r="AC392" s="23"/>
      <c r="AD392" s="23"/>
      <c r="AE392" s="23"/>
      <c r="AF392" s="23"/>
      <c r="AG392" s="23"/>
      <c r="AH392" s="23"/>
      <c r="AI392" s="27"/>
      <c r="AJ392" s="27"/>
      <c r="AK392" s="27"/>
      <c r="AL392" s="27"/>
      <c r="AM392" s="27"/>
      <c r="AN392" s="23"/>
      <c r="AO392" s="27"/>
      <c r="AP392" s="27"/>
    </row>
    <row r="393" spans="1:42" ht="15" x14ac:dyDescent="0.25">
      <c r="A393" s="5" t="s">
        <v>402</v>
      </c>
      <c r="B393" s="5" t="s">
        <v>16</v>
      </c>
      <c r="C393" s="5" t="s">
        <v>264</v>
      </c>
      <c r="D393" s="5" t="s">
        <v>262</v>
      </c>
      <c r="E393" s="8">
        <v>45748</v>
      </c>
      <c r="F393" s="8">
        <v>45931</v>
      </c>
      <c r="G393" s="15">
        <v>55000</v>
      </c>
      <c r="H393" s="15">
        <v>0</v>
      </c>
      <c r="I393" s="15">
        <f t="shared" si="121"/>
        <v>55000</v>
      </c>
      <c r="J393" s="15">
        <v>1578.5</v>
      </c>
      <c r="K393" s="15">
        <v>2559.6799999999998</v>
      </c>
      <c r="L393" s="15">
        <v>1672</v>
      </c>
      <c r="M393" s="15">
        <v>1946.47</v>
      </c>
      <c r="N393" s="15">
        <f t="shared" si="122"/>
        <v>7756.6500000000005</v>
      </c>
      <c r="O393" s="15">
        <f t="shared" si="123"/>
        <v>47243.35</v>
      </c>
      <c r="P393" s="5"/>
      <c r="Q393" s="5"/>
      <c r="R393" s="12"/>
      <c r="S393" s="12"/>
      <c r="T393" s="12"/>
      <c r="U393" s="12"/>
      <c r="V393"/>
      <c r="W393"/>
      <c r="X393"/>
      <c r="Y393"/>
      <c r="Z393"/>
      <c r="AA393"/>
      <c r="AB393"/>
      <c r="AC393"/>
      <c r="AD393"/>
      <c r="AE393"/>
      <c r="AF393"/>
      <c r="AG393"/>
      <c r="AH393"/>
      <c r="AI393" s="12"/>
      <c r="AJ393" s="12"/>
      <c r="AK393" s="12"/>
      <c r="AL393"/>
      <c r="AM393" s="12"/>
      <c r="AN393"/>
      <c r="AO393" s="12"/>
      <c r="AP393" s="12"/>
    </row>
    <row r="394" spans="1:42" ht="15.75" thickBot="1" x14ac:dyDescent="0.3">
      <c r="D394" s="24">
        <v>7</v>
      </c>
      <c r="E394" s="19"/>
      <c r="F394" s="19"/>
      <c r="G394" s="19">
        <f>SUM(G387:G393)</f>
        <v>421000</v>
      </c>
      <c r="H394" s="19">
        <f t="shared" ref="H394:O394" si="124">SUM(H387:H393)</f>
        <v>0</v>
      </c>
      <c r="I394" s="19">
        <f t="shared" si="124"/>
        <v>421000</v>
      </c>
      <c r="J394" s="19">
        <f t="shared" si="124"/>
        <v>12082.7</v>
      </c>
      <c r="K394" s="19">
        <f t="shared" si="124"/>
        <v>25540.170000000002</v>
      </c>
      <c r="L394" s="19">
        <f t="shared" si="124"/>
        <v>12798.4</v>
      </c>
      <c r="M394" s="19">
        <f t="shared" si="124"/>
        <v>20993.200000000001</v>
      </c>
      <c r="N394" s="19">
        <f t="shared" si="124"/>
        <v>71414.469999999987</v>
      </c>
      <c r="O394" s="19">
        <f t="shared" si="124"/>
        <v>349585.52999999997</v>
      </c>
      <c r="P394" s="2"/>
      <c r="Q394" s="5"/>
      <c r="R394" s="12"/>
      <c r="S394" s="12"/>
      <c r="T394" s="12"/>
      <c r="U394" s="12"/>
      <c r="V394"/>
      <c r="W394"/>
      <c r="X394"/>
      <c r="Y394"/>
      <c r="Z394"/>
      <c r="AA394"/>
      <c r="AB394"/>
      <c r="AC394"/>
      <c r="AD394"/>
      <c r="AE394"/>
      <c r="AF394"/>
      <c r="AG394"/>
      <c r="AH394"/>
      <c r="AI394" s="12"/>
      <c r="AJ394" s="12"/>
      <c r="AK394" s="12"/>
      <c r="AL394"/>
      <c r="AM394" s="12"/>
      <c r="AN394" s="12"/>
      <c r="AO394" s="12"/>
      <c r="AP394" s="12"/>
    </row>
    <row r="395" spans="1:42" ht="15" x14ac:dyDescent="0.25">
      <c r="E395" s="8"/>
      <c r="F395" s="8"/>
      <c r="G395" s="15"/>
      <c r="H395" s="15"/>
      <c r="I395" s="15"/>
      <c r="J395" s="15"/>
      <c r="K395" s="15"/>
      <c r="L395" s="15"/>
      <c r="M395" s="15"/>
      <c r="N395" s="15"/>
      <c r="O395" s="15"/>
      <c r="P395" s="2"/>
      <c r="Q395" s="5"/>
      <c r="R395" s="12"/>
      <c r="S395" s="12"/>
      <c r="T395" s="12"/>
      <c r="U395" s="12"/>
      <c r="V395"/>
      <c r="W395"/>
      <c r="X395"/>
      <c r="Y395"/>
      <c r="Z395"/>
      <c r="AA395"/>
      <c r="AB395"/>
      <c r="AC395"/>
      <c r="AD395"/>
      <c r="AE395"/>
      <c r="AF395"/>
      <c r="AG395"/>
      <c r="AH395"/>
      <c r="AI395" s="12"/>
      <c r="AJ395" s="12"/>
      <c r="AK395" s="12"/>
      <c r="AL395"/>
      <c r="AM395" s="12"/>
      <c r="AN395" s="12"/>
      <c r="AO395" s="12"/>
      <c r="AP395" s="12"/>
    </row>
    <row r="396" spans="1:42" ht="15" x14ac:dyDescent="0.25">
      <c r="E396" s="8"/>
      <c r="F396" s="8"/>
      <c r="G396" s="15"/>
      <c r="H396" s="15"/>
      <c r="I396" s="15"/>
      <c r="J396" s="15"/>
      <c r="K396" s="15"/>
      <c r="L396" s="15"/>
      <c r="M396" s="15"/>
      <c r="N396" s="15"/>
      <c r="O396" s="15"/>
      <c r="P396" s="2"/>
      <c r="Q396" s="5"/>
      <c r="R396" s="12"/>
      <c r="S396" s="12"/>
      <c r="T396" s="12"/>
      <c r="U396" s="12"/>
      <c r="V396"/>
      <c r="W396"/>
      <c r="X396"/>
      <c r="Y396"/>
      <c r="Z396"/>
      <c r="AA396"/>
      <c r="AB396"/>
      <c r="AC396"/>
      <c r="AD396"/>
      <c r="AE396"/>
      <c r="AF396"/>
      <c r="AG396"/>
      <c r="AH396"/>
      <c r="AI396" s="12"/>
      <c r="AJ396" s="12"/>
      <c r="AK396" s="12"/>
      <c r="AL396"/>
      <c r="AM396" s="12"/>
      <c r="AN396" s="12"/>
      <c r="AO396" s="12"/>
      <c r="AP396" s="12"/>
    </row>
    <row r="397" spans="1:42" ht="15" x14ac:dyDescent="0.25">
      <c r="A397" s="11" t="s">
        <v>128</v>
      </c>
      <c r="E397" s="8"/>
      <c r="F397" s="8"/>
      <c r="G397" s="15"/>
      <c r="H397" s="15"/>
      <c r="I397" s="15"/>
      <c r="J397" s="15"/>
      <c r="K397" s="15"/>
      <c r="L397" s="15"/>
      <c r="M397" s="15"/>
      <c r="N397" s="15"/>
      <c r="O397" s="15"/>
      <c r="P397" s="2"/>
      <c r="Q397" s="5"/>
      <c r="R397" s="12"/>
      <c r="S397" s="12"/>
      <c r="T397" s="12"/>
      <c r="U397" s="12"/>
      <c r="V397"/>
      <c r="W397"/>
      <c r="X397"/>
      <c r="Y397"/>
      <c r="Z397"/>
      <c r="AA397"/>
      <c r="AB397"/>
      <c r="AC397"/>
      <c r="AD397"/>
      <c r="AE397"/>
      <c r="AF397"/>
      <c r="AG397"/>
      <c r="AH397"/>
      <c r="AI397"/>
      <c r="AJ397" s="12"/>
      <c r="AK397" s="12"/>
      <c r="AL397"/>
      <c r="AM397" s="12"/>
      <c r="AN397" s="12"/>
      <c r="AO397" s="12"/>
      <c r="AP397" s="12"/>
    </row>
    <row r="398" spans="1:42" ht="15" x14ac:dyDescent="0.25">
      <c r="A398" s="21" t="s">
        <v>322</v>
      </c>
      <c r="B398" s="21" t="s">
        <v>333</v>
      </c>
      <c r="C398" s="21" t="s">
        <v>323</v>
      </c>
      <c r="D398" s="21" t="s">
        <v>324</v>
      </c>
      <c r="E398" s="21" t="s">
        <v>325</v>
      </c>
      <c r="F398" s="21" t="s">
        <v>326</v>
      </c>
      <c r="G398" s="22" t="s">
        <v>327</v>
      </c>
      <c r="H398" s="22" t="s">
        <v>328</v>
      </c>
      <c r="I398" s="22" t="s">
        <v>329</v>
      </c>
      <c r="J398" s="22" t="s">
        <v>0</v>
      </c>
      <c r="K398" s="22" t="s">
        <v>1</v>
      </c>
      <c r="L398" s="22" t="s">
        <v>2</v>
      </c>
      <c r="M398" s="22" t="s">
        <v>330</v>
      </c>
      <c r="N398" s="22" t="s">
        <v>331</v>
      </c>
      <c r="O398" s="22" t="s">
        <v>332</v>
      </c>
      <c r="P398" s="2"/>
      <c r="Q398" s="5"/>
      <c r="R398" s="12"/>
      <c r="S398" s="12"/>
      <c r="T398" s="12"/>
      <c r="U398" s="12"/>
      <c r="V398"/>
      <c r="W398"/>
      <c r="X398"/>
      <c r="Y398"/>
      <c r="Z398"/>
      <c r="AA398"/>
      <c r="AB398"/>
      <c r="AC398"/>
      <c r="AD398"/>
      <c r="AE398"/>
      <c r="AF398"/>
      <c r="AG398"/>
      <c r="AH398"/>
      <c r="AI398"/>
      <c r="AJ398" s="12"/>
      <c r="AK398" s="12"/>
      <c r="AL398"/>
      <c r="AM398" s="12"/>
      <c r="AN398" s="12"/>
      <c r="AO398" s="12"/>
      <c r="AP398" s="12"/>
    </row>
    <row r="399" spans="1:42" ht="15" x14ac:dyDescent="0.25">
      <c r="A399" s="5" t="s">
        <v>129</v>
      </c>
      <c r="B399" s="5" t="s">
        <v>32</v>
      </c>
      <c r="C399" s="5" t="s">
        <v>264</v>
      </c>
      <c r="D399" s="5" t="s">
        <v>262</v>
      </c>
      <c r="E399" s="8">
        <v>45839</v>
      </c>
      <c r="F399" s="8">
        <v>46023</v>
      </c>
      <c r="G399" s="15">
        <v>70000</v>
      </c>
      <c r="H399" s="15">
        <v>0</v>
      </c>
      <c r="I399" s="15">
        <f t="shared" ref="I399:I402" si="125">+G399+H399</f>
        <v>70000</v>
      </c>
      <c r="J399" s="15">
        <v>2009</v>
      </c>
      <c r="K399" s="15">
        <v>5025.38</v>
      </c>
      <c r="L399" s="15">
        <v>2128</v>
      </c>
      <c r="M399" s="15">
        <v>1740.46</v>
      </c>
      <c r="N399" s="15">
        <f t="shared" ref="N399:N402" si="126">+J399+K399+L399+M399</f>
        <v>10902.84</v>
      </c>
      <c r="O399" s="15">
        <f t="shared" ref="O399:O402" si="127">+I399-N399</f>
        <v>59097.16</v>
      </c>
      <c r="P399" s="5"/>
      <c r="Q399" s="5"/>
      <c r="R399" s="12"/>
      <c r="S399" s="12"/>
      <c r="T399" s="12"/>
      <c r="U399" s="12"/>
      <c r="V399"/>
      <c r="W399"/>
      <c r="X399"/>
      <c r="Y399"/>
      <c r="Z399"/>
      <c r="AA399"/>
      <c r="AB399"/>
      <c r="AC399"/>
      <c r="AD399"/>
      <c r="AE399"/>
      <c r="AF399"/>
      <c r="AG399"/>
      <c r="AH399"/>
      <c r="AI399"/>
      <c r="AJ399" s="12"/>
      <c r="AK399" s="12"/>
      <c r="AL399"/>
      <c r="AM399" s="12"/>
      <c r="AN399" s="12"/>
      <c r="AO399" s="12"/>
      <c r="AP399" s="12"/>
    </row>
    <row r="400" spans="1:42" ht="15" x14ac:dyDescent="0.25">
      <c r="A400" s="5" t="s">
        <v>310</v>
      </c>
      <c r="B400" s="5" t="s">
        <v>6</v>
      </c>
      <c r="C400" s="5" t="s">
        <v>264</v>
      </c>
      <c r="D400" s="5" t="s">
        <v>262</v>
      </c>
      <c r="E400" s="8">
        <v>45809</v>
      </c>
      <c r="F400" s="8">
        <v>45992</v>
      </c>
      <c r="G400" s="15">
        <v>50000</v>
      </c>
      <c r="H400" s="15">
        <v>0</v>
      </c>
      <c r="I400" s="15">
        <f t="shared" si="125"/>
        <v>50000</v>
      </c>
      <c r="J400" s="15">
        <v>1435</v>
      </c>
      <c r="K400" s="15">
        <v>1854</v>
      </c>
      <c r="L400" s="15">
        <v>1520</v>
      </c>
      <c r="M400" s="15">
        <v>25</v>
      </c>
      <c r="N400" s="15">
        <f t="shared" si="126"/>
        <v>4834</v>
      </c>
      <c r="O400" s="15">
        <f t="shared" si="127"/>
        <v>45166</v>
      </c>
      <c r="P400" s="5"/>
      <c r="Q400" s="5"/>
      <c r="R400" s="12"/>
      <c r="S400" s="12"/>
      <c r="T400" s="12"/>
      <c r="U400" s="12"/>
      <c r="V400"/>
      <c r="W400"/>
      <c r="X400"/>
      <c r="Y400"/>
      <c r="Z400"/>
      <c r="AA400"/>
      <c r="AB400"/>
      <c r="AC400"/>
      <c r="AD400"/>
      <c r="AE400"/>
      <c r="AF400"/>
      <c r="AG400"/>
      <c r="AH400"/>
      <c r="AI400" s="12"/>
      <c r="AJ400" s="12"/>
      <c r="AK400" s="12"/>
      <c r="AL400" s="12"/>
      <c r="AM400" s="12"/>
      <c r="AN400" s="12"/>
      <c r="AO400" s="12"/>
      <c r="AP400" s="12"/>
    </row>
    <row r="401" spans="1:42" ht="15" x14ac:dyDescent="0.25">
      <c r="A401" s="5" t="s">
        <v>41</v>
      </c>
      <c r="B401" s="5" t="s">
        <v>16</v>
      </c>
      <c r="C401" s="5" t="s">
        <v>264</v>
      </c>
      <c r="D401" s="5" t="s">
        <v>262</v>
      </c>
      <c r="E401" s="8">
        <v>45778</v>
      </c>
      <c r="F401" s="8">
        <v>45962</v>
      </c>
      <c r="G401" s="15">
        <v>40000</v>
      </c>
      <c r="H401" s="15">
        <v>0</v>
      </c>
      <c r="I401" s="15">
        <f>+G401+H401</f>
        <v>40000</v>
      </c>
      <c r="J401" s="15">
        <v>1148</v>
      </c>
      <c r="K401" s="15">
        <v>442.65</v>
      </c>
      <c r="L401" s="15">
        <v>1216</v>
      </c>
      <c r="M401" s="15">
        <v>25</v>
      </c>
      <c r="N401" s="15">
        <f>+J401+K401+L401+M401</f>
        <v>2831.65</v>
      </c>
      <c r="O401" s="15">
        <f>+I401-N401</f>
        <v>37168.35</v>
      </c>
      <c r="P401" s="5"/>
      <c r="Q401" s="5"/>
      <c r="R401" s="12"/>
      <c r="S401" s="12"/>
      <c r="T401" s="12"/>
      <c r="U401" s="12"/>
      <c r="V401"/>
      <c r="W401"/>
      <c r="X401"/>
      <c r="Y401"/>
      <c r="Z401"/>
      <c r="AA401"/>
      <c r="AB401"/>
      <c r="AC401"/>
      <c r="AD401"/>
      <c r="AE401"/>
      <c r="AF401"/>
      <c r="AG401"/>
      <c r="AH401"/>
      <c r="AI401" s="12"/>
      <c r="AJ401" s="12"/>
      <c r="AK401"/>
      <c r="AL401"/>
      <c r="AM401"/>
      <c r="AN401"/>
      <c r="AO401" s="12"/>
      <c r="AP401" s="12"/>
    </row>
    <row r="402" spans="1:42" ht="15" x14ac:dyDescent="0.25">
      <c r="A402" s="5" t="s">
        <v>130</v>
      </c>
      <c r="B402" s="5" t="s">
        <v>16</v>
      </c>
      <c r="C402" s="5" t="s">
        <v>264</v>
      </c>
      <c r="D402" s="5" t="s">
        <v>262</v>
      </c>
      <c r="E402" s="8">
        <v>45809</v>
      </c>
      <c r="F402" s="8">
        <v>45992</v>
      </c>
      <c r="G402" s="15">
        <v>55000</v>
      </c>
      <c r="H402" s="15">
        <v>0</v>
      </c>
      <c r="I402" s="15">
        <f t="shared" si="125"/>
        <v>55000</v>
      </c>
      <c r="J402" s="15">
        <v>1578.5</v>
      </c>
      <c r="K402" s="15">
        <v>2559.6799999999998</v>
      </c>
      <c r="L402" s="15">
        <v>1672</v>
      </c>
      <c r="M402" s="15">
        <v>25</v>
      </c>
      <c r="N402" s="15">
        <f t="shared" si="126"/>
        <v>5835.18</v>
      </c>
      <c r="O402" s="15">
        <f t="shared" si="127"/>
        <v>49164.82</v>
      </c>
      <c r="P402" s="5"/>
      <c r="Q402" s="5"/>
      <c r="R402" s="12"/>
      <c r="S402" s="12"/>
      <c r="T402" s="12"/>
      <c r="U402" s="12"/>
      <c r="V402"/>
      <c r="W402"/>
      <c r="X402"/>
      <c r="Y402"/>
      <c r="Z402"/>
      <c r="AA402"/>
      <c r="AB402"/>
      <c r="AC402"/>
      <c r="AD402"/>
      <c r="AE402"/>
      <c r="AF402"/>
      <c r="AG402"/>
      <c r="AH402"/>
      <c r="AI402" s="12"/>
      <c r="AJ402" s="12"/>
      <c r="AK402" s="12"/>
      <c r="AL402"/>
      <c r="AM402" s="12"/>
      <c r="AN402"/>
      <c r="AO402" s="12"/>
      <c r="AP402" s="12"/>
    </row>
    <row r="403" spans="1:42" ht="15.75" thickBot="1" x14ac:dyDescent="0.3">
      <c r="D403" s="24">
        <v>4</v>
      </c>
      <c r="E403" s="19"/>
      <c r="F403" s="19"/>
      <c r="G403" s="19">
        <f>SUM(G399:G402)</f>
        <v>215000</v>
      </c>
      <c r="H403" s="19">
        <f t="shared" ref="H403:O403" si="128">SUM(H399:H402)</f>
        <v>0</v>
      </c>
      <c r="I403" s="19">
        <f t="shared" si="128"/>
        <v>215000</v>
      </c>
      <c r="J403" s="19">
        <f t="shared" si="128"/>
        <v>6170.5</v>
      </c>
      <c r="K403" s="19">
        <f t="shared" si="128"/>
        <v>9881.7099999999991</v>
      </c>
      <c r="L403" s="19">
        <f t="shared" si="128"/>
        <v>6536</v>
      </c>
      <c r="M403" s="19">
        <f t="shared" si="128"/>
        <v>1815.46</v>
      </c>
      <c r="N403" s="19">
        <f t="shared" si="128"/>
        <v>24403.670000000002</v>
      </c>
      <c r="O403" s="19">
        <f t="shared" si="128"/>
        <v>190596.33000000002</v>
      </c>
      <c r="P403" s="5"/>
      <c r="Q403" s="5"/>
      <c r="R403" s="12"/>
      <c r="S403" s="12"/>
      <c r="T403" s="12"/>
      <c r="U403" s="12"/>
      <c r="V403"/>
      <c r="W403"/>
      <c r="X403"/>
      <c r="Y403"/>
      <c r="Z403"/>
      <c r="AA403"/>
      <c r="AB403"/>
      <c r="AC403"/>
      <c r="AD403"/>
      <c r="AE403"/>
      <c r="AF403"/>
      <c r="AG403"/>
      <c r="AH403"/>
      <c r="AI403" s="12"/>
      <c r="AJ403" s="12"/>
      <c r="AK403" s="12"/>
      <c r="AL403"/>
      <c r="AM403" s="12"/>
      <c r="AN403"/>
      <c r="AO403" s="12"/>
      <c r="AP403" s="12"/>
    </row>
    <row r="404" spans="1:42" ht="15" x14ac:dyDescent="0.25">
      <c r="A404" s="11" t="s">
        <v>80</v>
      </c>
      <c r="E404" s="8"/>
      <c r="F404" s="8"/>
      <c r="G404" s="15"/>
      <c r="H404" s="15"/>
      <c r="I404" s="15"/>
      <c r="J404" s="15"/>
      <c r="K404" s="15"/>
      <c r="L404" s="15"/>
      <c r="M404" s="15"/>
      <c r="N404" s="15"/>
      <c r="O404" s="15"/>
      <c r="P404" s="5"/>
      <c r="Q404" s="5"/>
      <c r="R404" s="12"/>
      <c r="S404" s="12"/>
      <c r="T404" s="12"/>
      <c r="U404" s="12"/>
      <c r="V404"/>
      <c r="W404"/>
      <c r="X404"/>
      <c r="Y404"/>
      <c r="Z404"/>
      <c r="AA404"/>
      <c r="AB404"/>
      <c r="AC404"/>
      <c r="AD404"/>
      <c r="AE404"/>
      <c r="AF404"/>
      <c r="AG404"/>
      <c r="AH404"/>
      <c r="AI404" s="12"/>
      <c r="AJ404" s="12"/>
      <c r="AK404" s="12"/>
      <c r="AL404"/>
      <c r="AM404" s="12"/>
      <c r="AN404"/>
      <c r="AO404" s="12"/>
      <c r="AP404" s="12"/>
    </row>
    <row r="405" spans="1:42" ht="15" x14ac:dyDescent="0.25">
      <c r="A405" s="21" t="s">
        <v>322</v>
      </c>
      <c r="B405" s="21" t="s">
        <v>333</v>
      </c>
      <c r="C405" s="21" t="s">
        <v>323</v>
      </c>
      <c r="D405" s="21" t="s">
        <v>324</v>
      </c>
      <c r="E405" s="21" t="s">
        <v>325</v>
      </c>
      <c r="F405" s="21" t="s">
        <v>326</v>
      </c>
      <c r="G405" s="22" t="s">
        <v>327</v>
      </c>
      <c r="H405" s="22" t="s">
        <v>328</v>
      </c>
      <c r="I405" s="22" t="s">
        <v>329</v>
      </c>
      <c r="J405" s="22" t="s">
        <v>0</v>
      </c>
      <c r="K405" s="22" t="s">
        <v>1</v>
      </c>
      <c r="L405" s="22" t="s">
        <v>2</v>
      </c>
      <c r="M405" s="22" t="s">
        <v>330</v>
      </c>
      <c r="N405" s="22" t="s">
        <v>331</v>
      </c>
      <c r="O405" s="22" t="s">
        <v>332</v>
      </c>
      <c r="P405" s="5"/>
      <c r="Q405" s="5"/>
      <c r="R405" s="12"/>
      <c r="S405" s="12"/>
      <c r="T405" s="12"/>
      <c r="U405" s="12"/>
      <c r="V405"/>
      <c r="W405"/>
      <c r="X405"/>
      <c r="Y405"/>
      <c r="Z405"/>
      <c r="AA405"/>
      <c r="AB405"/>
      <c r="AC405"/>
      <c r="AD405"/>
      <c r="AE405"/>
      <c r="AF405"/>
      <c r="AG405"/>
      <c r="AH405"/>
      <c r="AI405"/>
      <c r="AJ405" s="12"/>
      <c r="AK405" s="12"/>
      <c r="AL405"/>
      <c r="AM405" s="12"/>
      <c r="AN405"/>
      <c r="AO405" s="12"/>
      <c r="AP405" s="12"/>
    </row>
    <row r="406" spans="1:42" ht="15" x14ac:dyDescent="0.25">
      <c r="A406" s="5" t="s">
        <v>81</v>
      </c>
      <c r="B406" s="5" t="s">
        <v>6</v>
      </c>
      <c r="C406" s="5" t="s">
        <v>264</v>
      </c>
      <c r="D406" s="5" t="s">
        <v>263</v>
      </c>
      <c r="E406" s="8">
        <v>45778</v>
      </c>
      <c r="F406" s="8">
        <v>45962</v>
      </c>
      <c r="G406" s="15">
        <v>50000</v>
      </c>
      <c r="H406" s="15">
        <v>0</v>
      </c>
      <c r="I406" s="15">
        <f t="shared" ref="I406:I408" si="129">+G406+H406</f>
        <v>50000</v>
      </c>
      <c r="J406" s="15">
        <v>1435</v>
      </c>
      <c r="K406" s="15">
        <v>1854</v>
      </c>
      <c r="L406" s="15">
        <v>1520</v>
      </c>
      <c r="M406" s="15">
        <v>25</v>
      </c>
      <c r="N406" s="15">
        <f t="shared" ref="N406:N408" si="130">+J406+K406+L406+M406</f>
        <v>4834</v>
      </c>
      <c r="O406" s="15">
        <f t="shared" ref="O406:O408" si="131">+I406-N406</f>
        <v>45166</v>
      </c>
      <c r="P406" s="5"/>
      <c r="Q406" s="5"/>
      <c r="R406" s="12"/>
      <c r="S406" s="12"/>
      <c r="T406" s="12"/>
      <c r="U406" s="12"/>
      <c r="V406"/>
      <c r="W406"/>
      <c r="X406"/>
      <c r="Y406"/>
      <c r="Z406"/>
      <c r="AA406"/>
      <c r="AB406"/>
      <c r="AC406"/>
      <c r="AD406"/>
      <c r="AE406"/>
      <c r="AF406"/>
      <c r="AG406"/>
      <c r="AH406"/>
      <c r="AI406" s="12"/>
      <c r="AJ406" s="12"/>
      <c r="AK406"/>
      <c r="AL406"/>
      <c r="AM406"/>
      <c r="AN406"/>
      <c r="AO406" s="12"/>
      <c r="AP406" s="12"/>
    </row>
    <row r="407" spans="1:42" ht="15" x14ac:dyDescent="0.25">
      <c r="A407" s="5" t="s">
        <v>82</v>
      </c>
      <c r="B407" s="5" t="s">
        <v>6</v>
      </c>
      <c r="C407" s="5" t="s">
        <v>264</v>
      </c>
      <c r="D407" s="5" t="s">
        <v>263</v>
      </c>
      <c r="E407" s="8">
        <v>45778</v>
      </c>
      <c r="F407" s="8">
        <v>45962</v>
      </c>
      <c r="G407" s="15">
        <v>70000</v>
      </c>
      <c r="H407" s="15">
        <v>0</v>
      </c>
      <c r="I407" s="15">
        <f t="shared" si="129"/>
        <v>70000</v>
      </c>
      <c r="J407" s="15">
        <v>2009</v>
      </c>
      <c r="K407" s="15">
        <v>5368.48</v>
      </c>
      <c r="L407" s="15">
        <v>2128</v>
      </c>
      <c r="M407" s="15">
        <v>25</v>
      </c>
      <c r="N407" s="15">
        <f t="shared" si="130"/>
        <v>9530.48</v>
      </c>
      <c r="O407" s="15">
        <f t="shared" si="131"/>
        <v>60469.520000000004</v>
      </c>
      <c r="P407" s="5"/>
      <c r="Q407" s="5"/>
      <c r="R407" s="12"/>
      <c r="S407" s="12"/>
      <c r="T407" s="12"/>
      <c r="U407" s="12"/>
      <c r="V407"/>
      <c r="W407"/>
      <c r="X407"/>
      <c r="Y407"/>
      <c r="Z407"/>
      <c r="AA407"/>
      <c r="AB407"/>
      <c r="AC407"/>
      <c r="AD407"/>
      <c r="AE407"/>
      <c r="AF407"/>
      <c r="AG407"/>
      <c r="AH407"/>
      <c r="AI407"/>
      <c r="AJ407" s="12"/>
      <c r="AK407" s="12"/>
      <c r="AL407" s="12"/>
      <c r="AM407" s="12"/>
      <c r="AN407"/>
      <c r="AO407" s="12"/>
      <c r="AP407" s="12"/>
    </row>
    <row r="408" spans="1:42" ht="15" x14ac:dyDescent="0.25">
      <c r="A408" s="5" t="s">
        <v>83</v>
      </c>
      <c r="B408" s="5" t="s">
        <v>16</v>
      </c>
      <c r="C408" s="5" t="s">
        <v>264</v>
      </c>
      <c r="D408" s="5" t="s">
        <v>262</v>
      </c>
      <c r="E408" s="8">
        <v>45778</v>
      </c>
      <c r="F408" s="8">
        <v>45962</v>
      </c>
      <c r="G408" s="15">
        <v>50000</v>
      </c>
      <c r="H408" s="15">
        <v>0</v>
      </c>
      <c r="I408" s="15">
        <f t="shared" si="129"/>
        <v>50000</v>
      </c>
      <c r="J408" s="15">
        <v>1435</v>
      </c>
      <c r="K408" s="15">
        <v>1854</v>
      </c>
      <c r="L408" s="15">
        <v>1520</v>
      </c>
      <c r="M408" s="15">
        <v>25</v>
      </c>
      <c r="N408" s="15">
        <f t="shared" si="130"/>
        <v>4834</v>
      </c>
      <c r="O408" s="15">
        <f t="shared" si="131"/>
        <v>45166</v>
      </c>
      <c r="P408" s="5"/>
      <c r="Q408" s="5"/>
      <c r="R408" s="12"/>
      <c r="S408" s="12"/>
      <c r="T408" s="12"/>
      <c r="U408" s="12"/>
      <c r="V408"/>
      <c r="W408"/>
      <c r="X408"/>
      <c r="Y408"/>
      <c r="Z408"/>
      <c r="AA408"/>
      <c r="AB408"/>
      <c r="AC408"/>
      <c r="AD408"/>
      <c r="AE408"/>
      <c r="AF408"/>
      <c r="AG408"/>
      <c r="AH408"/>
      <c r="AI408" s="12"/>
      <c r="AJ408" s="12"/>
      <c r="AK408" s="12"/>
      <c r="AL408"/>
      <c r="AM408" s="12"/>
      <c r="AN408"/>
      <c r="AO408" s="12"/>
      <c r="AP408" s="12"/>
    </row>
    <row r="409" spans="1:42" ht="15.75" thickBot="1" x14ac:dyDescent="0.3">
      <c r="D409" s="24">
        <v>3</v>
      </c>
      <c r="E409" s="19"/>
      <c r="F409" s="19"/>
      <c r="G409" s="19">
        <f>SUM(G406:G408)</f>
        <v>170000</v>
      </c>
      <c r="H409" s="19">
        <f t="shared" ref="H409:O409" si="132">SUM(H406:H408)</f>
        <v>0</v>
      </c>
      <c r="I409" s="19">
        <f t="shared" si="132"/>
        <v>170000</v>
      </c>
      <c r="J409" s="19">
        <f t="shared" si="132"/>
        <v>4879</v>
      </c>
      <c r="K409" s="19">
        <f t="shared" si="132"/>
        <v>9076.48</v>
      </c>
      <c r="L409" s="19">
        <f t="shared" si="132"/>
        <v>5168</v>
      </c>
      <c r="M409" s="19">
        <f t="shared" si="132"/>
        <v>75</v>
      </c>
      <c r="N409" s="19">
        <f t="shared" si="132"/>
        <v>19198.48</v>
      </c>
      <c r="O409" s="19">
        <f t="shared" si="132"/>
        <v>150801.52000000002</v>
      </c>
      <c r="Q409" s="5"/>
      <c r="R409" s="12"/>
      <c r="S409" s="12"/>
      <c r="T409" s="12"/>
      <c r="U409" s="12"/>
    </row>
    <row r="410" spans="1:42" ht="15" x14ac:dyDescent="0.25">
      <c r="E410" s="8"/>
      <c r="F410" s="8"/>
      <c r="G410" s="15"/>
      <c r="H410" s="15"/>
      <c r="I410" s="15"/>
      <c r="J410" s="15"/>
      <c r="K410" s="15"/>
      <c r="L410" s="15"/>
      <c r="M410" s="15"/>
      <c r="N410" s="15"/>
      <c r="O410" s="15"/>
      <c r="P410" s="2"/>
      <c r="Q410" s="5"/>
      <c r="R410" s="12"/>
      <c r="S410" s="12"/>
      <c r="T410" s="12"/>
      <c r="U410" s="12"/>
      <c r="V410"/>
      <c r="W410"/>
      <c r="X410"/>
      <c r="Y410"/>
      <c r="Z410"/>
      <c r="AA410"/>
      <c r="AB410"/>
      <c r="AC410"/>
      <c r="AD410"/>
      <c r="AE410"/>
      <c r="AF410"/>
      <c r="AG410"/>
      <c r="AH410"/>
      <c r="AI410" s="12"/>
      <c r="AJ410" s="12"/>
      <c r="AK410"/>
      <c r="AL410"/>
      <c r="AM410"/>
      <c r="AN410"/>
      <c r="AO410" s="12"/>
      <c r="AP410" s="12"/>
    </row>
    <row r="411" spans="1:42" ht="15" x14ac:dyDescent="0.25">
      <c r="E411" s="8"/>
      <c r="F411" s="8"/>
      <c r="G411" s="15"/>
      <c r="H411" s="15"/>
      <c r="I411" s="15"/>
      <c r="J411" s="15"/>
      <c r="K411" s="15"/>
      <c r="L411" s="15"/>
      <c r="M411" s="15"/>
      <c r="N411" s="15"/>
      <c r="O411" s="15"/>
      <c r="P411" s="2"/>
      <c r="Q411" s="5"/>
      <c r="R411" s="12"/>
      <c r="S411" s="12"/>
      <c r="T411" s="12"/>
      <c r="U411" s="12"/>
      <c r="V411"/>
      <c r="W411"/>
      <c r="X411"/>
      <c r="Y411"/>
      <c r="Z411"/>
      <c r="AA411"/>
      <c r="AB411"/>
      <c r="AC411"/>
      <c r="AD411"/>
      <c r="AE411"/>
      <c r="AF411"/>
      <c r="AG411"/>
      <c r="AH411"/>
      <c r="AI411" s="12"/>
      <c r="AJ411" s="12"/>
      <c r="AK411"/>
      <c r="AL411"/>
      <c r="AM411"/>
      <c r="AN411"/>
      <c r="AO411" s="12"/>
      <c r="AP411" s="12"/>
    </row>
    <row r="412" spans="1:42" ht="15" x14ac:dyDescent="0.25">
      <c r="A412" s="11" t="s">
        <v>294</v>
      </c>
      <c r="E412" s="8"/>
      <c r="F412" s="8"/>
      <c r="G412" s="15"/>
      <c r="H412" s="15"/>
      <c r="I412" s="15"/>
      <c r="J412" s="15"/>
      <c r="K412" s="15"/>
      <c r="L412" s="15"/>
      <c r="M412" s="15"/>
      <c r="N412" s="15"/>
      <c r="O412" s="15"/>
      <c r="P412" s="2"/>
      <c r="Q412" s="5"/>
      <c r="R412" s="12"/>
      <c r="S412" s="12"/>
      <c r="T412" s="12"/>
      <c r="U412" s="12"/>
      <c r="V412"/>
      <c r="W412"/>
      <c r="X412"/>
      <c r="Y412"/>
      <c r="Z412"/>
      <c r="AA412"/>
      <c r="AB412"/>
      <c r="AC412"/>
      <c r="AD412"/>
      <c r="AE412"/>
      <c r="AF412"/>
      <c r="AG412"/>
      <c r="AH412"/>
      <c r="AI412"/>
      <c r="AJ412" s="12"/>
      <c r="AK412"/>
      <c r="AL412"/>
      <c r="AM412"/>
      <c r="AN412"/>
      <c r="AO412" s="12"/>
      <c r="AP412" s="12"/>
    </row>
    <row r="413" spans="1:42" ht="15" x14ac:dyDescent="0.25">
      <c r="A413" s="21" t="s">
        <v>322</v>
      </c>
      <c r="B413" s="21" t="s">
        <v>333</v>
      </c>
      <c r="C413" s="21" t="s">
        <v>323</v>
      </c>
      <c r="D413" s="21" t="s">
        <v>324</v>
      </c>
      <c r="E413" s="21" t="s">
        <v>325</v>
      </c>
      <c r="F413" s="21" t="s">
        <v>326</v>
      </c>
      <c r="G413" s="22" t="s">
        <v>327</v>
      </c>
      <c r="H413" s="22" t="s">
        <v>328</v>
      </c>
      <c r="I413" s="22" t="s">
        <v>329</v>
      </c>
      <c r="J413" s="22" t="s">
        <v>0</v>
      </c>
      <c r="K413" s="22" t="s">
        <v>1</v>
      </c>
      <c r="L413" s="22" t="s">
        <v>2</v>
      </c>
      <c r="M413" s="22" t="s">
        <v>330</v>
      </c>
      <c r="N413" s="22" t="s">
        <v>331</v>
      </c>
      <c r="O413" s="22" t="s">
        <v>332</v>
      </c>
      <c r="P413" s="2"/>
      <c r="Q413" s="5"/>
      <c r="R413" s="12"/>
      <c r="S413" s="12"/>
      <c r="T413" s="12"/>
      <c r="U413" s="12"/>
      <c r="V413"/>
      <c r="W413"/>
      <c r="X413"/>
      <c r="Y413"/>
      <c r="Z413"/>
      <c r="AA413"/>
      <c r="AB413"/>
      <c r="AC413"/>
      <c r="AD413"/>
      <c r="AE413"/>
      <c r="AF413"/>
      <c r="AG413"/>
      <c r="AH413"/>
      <c r="AI413"/>
      <c r="AJ413" s="12"/>
      <c r="AK413"/>
      <c r="AL413"/>
      <c r="AM413"/>
      <c r="AN413"/>
      <c r="AO413" s="12"/>
      <c r="AP413" s="12"/>
    </row>
    <row r="414" spans="1:42" s="5" customFormat="1" ht="15" x14ac:dyDescent="0.25">
      <c r="A414" s="5" t="s">
        <v>354</v>
      </c>
      <c r="B414" s="5" t="s">
        <v>32</v>
      </c>
      <c r="C414" s="5" t="s">
        <v>264</v>
      </c>
      <c r="D414" s="5" t="s">
        <v>263</v>
      </c>
      <c r="E414" s="8">
        <v>45839</v>
      </c>
      <c r="F414" s="8">
        <v>46023</v>
      </c>
      <c r="G414" s="15">
        <v>70000</v>
      </c>
      <c r="H414" s="15">
        <v>0</v>
      </c>
      <c r="I414" s="15">
        <v>70000</v>
      </c>
      <c r="J414" s="15">
        <v>2009</v>
      </c>
      <c r="K414" s="15">
        <v>5368.48</v>
      </c>
      <c r="L414" s="15">
        <v>2128</v>
      </c>
      <c r="M414" s="15">
        <v>25</v>
      </c>
      <c r="N414" s="15">
        <v>9530.48</v>
      </c>
      <c r="O414" s="15">
        <v>60469.52</v>
      </c>
      <c r="R414" s="12"/>
      <c r="S414" s="12"/>
      <c r="T414" s="12"/>
      <c r="U414" s="12"/>
    </row>
    <row r="415" spans="1:42" ht="15" x14ac:dyDescent="0.25">
      <c r="A415" s="5" t="s">
        <v>289</v>
      </c>
      <c r="B415" s="5" t="s">
        <v>6</v>
      </c>
      <c r="C415" s="5" t="s">
        <v>264</v>
      </c>
      <c r="D415" s="5" t="s">
        <v>262</v>
      </c>
      <c r="E415" s="8">
        <v>45870</v>
      </c>
      <c r="F415" s="8">
        <v>46054</v>
      </c>
      <c r="G415" s="15">
        <v>50000</v>
      </c>
      <c r="H415" s="15">
        <v>0</v>
      </c>
      <c r="I415" s="15">
        <f t="shared" ref="I415" si="133">+G415+H415</f>
        <v>50000</v>
      </c>
      <c r="J415" s="15">
        <v>1435</v>
      </c>
      <c r="K415" s="15">
        <v>1854</v>
      </c>
      <c r="L415" s="15">
        <v>1520</v>
      </c>
      <c r="M415" s="15">
        <v>25</v>
      </c>
      <c r="N415" s="15">
        <f t="shared" ref="N415" si="134">+J415+K415+L415+M415</f>
        <v>4834</v>
      </c>
      <c r="O415" s="15">
        <f t="shared" ref="O415" si="135">+I415-N415</f>
        <v>45166</v>
      </c>
      <c r="P415" s="5"/>
      <c r="Q415" s="5"/>
      <c r="R415" s="12"/>
      <c r="S415" s="12"/>
      <c r="T415" s="12"/>
      <c r="U415" s="12"/>
      <c r="V415"/>
      <c r="W415"/>
      <c r="X415"/>
      <c r="Y415"/>
      <c r="Z415"/>
      <c r="AA415"/>
      <c r="AB415"/>
      <c r="AC415"/>
      <c r="AD415"/>
      <c r="AE415"/>
      <c r="AF415"/>
      <c r="AG415"/>
      <c r="AH415"/>
      <c r="AI415"/>
      <c r="AJ415" s="12"/>
      <c r="AK415" s="12"/>
      <c r="AL415" s="12"/>
      <c r="AM415" s="12"/>
      <c r="AN415"/>
      <c r="AO415" s="12"/>
      <c r="AP415" s="12"/>
    </row>
    <row r="416" spans="1:42" ht="15.75" thickBot="1" x14ac:dyDescent="0.3">
      <c r="D416" s="24">
        <v>2</v>
      </c>
      <c r="E416" s="19"/>
      <c r="F416" s="19"/>
      <c r="G416" s="19">
        <f>SUM(G414:G415)</f>
        <v>120000</v>
      </c>
      <c r="H416" s="19">
        <f t="shared" ref="H416:O416" si="136">SUM(H414:H415)</f>
        <v>0</v>
      </c>
      <c r="I416" s="19">
        <f t="shared" si="136"/>
        <v>120000</v>
      </c>
      <c r="J416" s="19">
        <f t="shared" si="136"/>
        <v>3444</v>
      </c>
      <c r="K416" s="19">
        <f t="shared" si="136"/>
        <v>7222.48</v>
      </c>
      <c r="L416" s="19">
        <f t="shared" si="136"/>
        <v>3648</v>
      </c>
      <c r="M416" s="19">
        <f t="shared" si="136"/>
        <v>50</v>
      </c>
      <c r="N416" s="19">
        <f t="shared" si="136"/>
        <v>14364.48</v>
      </c>
      <c r="O416" s="19">
        <f t="shared" si="136"/>
        <v>105635.51999999999</v>
      </c>
      <c r="P416" s="2"/>
      <c r="Q416" s="5"/>
      <c r="R416" s="12"/>
      <c r="S416" s="12"/>
      <c r="T416" s="12"/>
      <c r="U416" s="12"/>
      <c r="V416"/>
      <c r="W416"/>
      <c r="X416"/>
      <c r="Y416"/>
      <c r="Z416"/>
      <c r="AA416"/>
      <c r="AB416"/>
      <c r="AC416"/>
      <c r="AD416"/>
      <c r="AE416"/>
      <c r="AF416"/>
      <c r="AG416"/>
      <c r="AH416"/>
      <c r="AI416" s="12"/>
      <c r="AJ416" s="12"/>
      <c r="AK416" s="12"/>
      <c r="AL416" s="12"/>
      <c r="AM416" s="12"/>
      <c r="AN416"/>
      <c r="AO416" s="12"/>
      <c r="AP416" s="12"/>
    </row>
    <row r="417" spans="1:42" ht="15" x14ac:dyDescent="0.25">
      <c r="E417" s="8"/>
      <c r="F417" s="8"/>
      <c r="G417" s="20"/>
      <c r="H417" s="20"/>
      <c r="I417" s="20"/>
      <c r="J417" s="20"/>
      <c r="K417" s="20"/>
      <c r="L417" s="20"/>
      <c r="M417" s="20"/>
      <c r="N417" s="15"/>
      <c r="O417" s="15"/>
      <c r="P417" s="2"/>
      <c r="Q417" s="5"/>
      <c r="R417" s="12"/>
      <c r="S417" s="12"/>
      <c r="T417" s="12"/>
      <c r="U417" s="12"/>
      <c r="V417"/>
      <c r="W417"/>
      <c r="X417"/>
      <c r="Y417"/>
      <c r="Z417"/>
      <c r="AA417"/>
      <c r="AB417"/>
      <c r="AC417"/>
      <c r="AD417"/>
      <c r="AE417"/>
      <c r="AF417"/>
      <c r="AG417"/>
      <c r="AH417"/>
      <c r="AI417" s="12"/>
      <c r="AJ417" s="12"/>
      <c r="AK417" s="12"/>
      <c r="AL417" s="12"/>
      <c r="AM417" s="12"/>
      <c r="AN417"/>
      <c r="AO417" s="12"/>
      <c r="AP417" s="12"/>
    </row>
    <row r="418" spans="1:42" ht="15" x14ac:dyDescent="0.25">
      <c r="A418" s="11" t="s">
        <v>58</v>
      </c>
      <c r="E418" s="8"/>
      <c r="F418" s="8"/>
      <c r="G418" s="20"/>
      <c r="H418" s="20"/>
      <c r="I418" s="20"/>
      <c r="J418" s="20"/>
      <c r="K418" s="20"/>
      <c r="L418" s="20"/>
      <c r="M418" s="20"/>
      <c r="N418" s="15"/>
      <c r="O418" s="15"/>
      <c r="P418" s="2"/>
      <c r="Q418" s="5"/>
      <c r="R418" s="12"/>
      <c r="S418" s="12"/>
      <c r="T418" s="12"/>
      <c r="U418" s="12"/>
      <c r="V418"/>
      <c r="W418"/>
      <c r="X418"/>
      <c r="Y418"/>
      <c r="Z418"/>
      <c r="AA418"/>
      <c r="AB418"/>
      <c r="AC418"/>
      <c r="AD418"/>
      <c r="AE418"/>
      <c r="AF418"/>
      <c r="AG418"/>
      <c r="AH418"/>
      <c r="AI418" s="12"/>
      <c r="AJ418" s="12"/>
      <c r="AK418" s="12"/>
      <c r="AL418" s="12"/>
      <c r="AM418" s="12"/>
      <c r="AN418"/>
      <c r="AO418" s="12"/>
      <c r="AP418" s="12"/>
    </row>
    <row r="419" spans="1:42" ht="15" x14ac:dyDescent="0.25">
      <c r="A419" s="21" t="s">
        <v>322</v>
      </c>
      <c r="B419" s="21" t="s">
        <v>333</v>
      </c>
      <c r="C419" s="21" t="s">
        <v>323</v>
      </c>
      <c r="D419" s="21" t="s">
        <v>324</v>
      </c>
      <c r="E419" s="21" t="s">
        <v>325</v>
      </c>
      <c r="F419" s="21" t="s">
        <v>326</v>
      </c>
      <c r="G419" s="22" t="s">
        <v>327</v>
      </c>
      <c r="H419" s="22" t="s">
        <v>328</v>
      </c>
      <c r="I419" s="22" t="s">
        <v>329</v>
      </c>
      <c r="J419" s="22" t="s">
        <v>0</v>
      </c>
      <c r="K419" s="22" t="s">
        <v>1</v>
      </c>
      <c r="L419" s="22" t="s">
        <v>2</v>
      </c>
      <c r="M419" s="22" t="s">
        <v>330</v>
      </c>
      <c r="N419" s="22" t="s">
        <v>331</v>
      </c>
      <c r="O419" s="22" t="s">
        <v>332</v>
      </c>
      <c r="P419" s="2"/>
      <c r="Q419" s="5"/>
      <c r="R419" s="12"/>
      <c r="S419" s="12"/>
      <c r="T419" s="12"/>
      <c r="U419" s="12"/>
      <c r="V419"/>
      <c r="W419"/>
      <c r="X419"/>
      <c r="Y419"/>
      <c r="Z419"/>
      <c r="AA419"/>
      <c r="AB419"/>
      <c r="AC419"/>
      <c r="AD419"/>
      <c r="AE419"/>
      <c r="AF419"/>
      <c r="AG419"/>
      <c r="AH419"/>
      <c r="AI419"/>
      <c r="AJ419" s="12"/>
      <c r="AK419" s="12"/>
      <c r="AL419" s="12"/>
      <c r="AM419" s="12"/>
      <c r="AN419"/>
      <c r="AO419" s="12"/>
      <c r="AP419" s="12"/>
    </row>
    <row r="420" spans="1:42" ht="15" x14ac:dyDescent="0.25">
      <c r="A420" s="5" t="s">
        <v>59</v>
      </c>
      <c r="B420" s="5" t="s">
        <v>32</v>
      </c>
      <c r="C420" s="5" t="s">
        <v>264</v>
      </c>
      <c r="D420" s="5" t="s">
        <v>262</v>
      </c>
      <c r="E420" s="8">
        <v>45778</v>
      </c>
      <c r="F420" s="8">
        <v>45962</v>
      </c>
      <c r="G420" s="15">
        <v>70000</v>
      </c>
      <c r="H420" s="15">
        <v>0</v>
      </c>
      <c r="I420" s="15">
        <f t="shared" ref="I420" si="137">+G420+H420</f>
        <v>70000</v>
      </c>
      <c r="J420" s="15">
        <v>2009</v>
      </c>
      <c r="K420" s="15">
        <v>5368.48</v>
      </c>
      <c r="L420" s="15">
        <v>2128</v>
      </c>
      <c r="M420" s="15">
        <v>25</v>
      </c>
      <c r="N420" s="15">
        <f t="shared" ref="N420" si="138">+J420+K420+L420+M420</f>
        <v>9530.48</v>
      </c>
      <c r="O420" s="15">
        <f t="shared" ref="O420" si="139">+I420-N420</f>
        <v>60469.520000000004</v>
      </c>
      <c r="P420" s="5"/>
      <c r="Q420" s="5"/>
      <c r="R420" s="12"/>
      <c r="S420" s="12"/>
      <c r="T420" s="12"/>
      <c r="U420" s="12"/>
      <c r="V420"/>
      <c r="W420"/>
      <c r="X420"/>
      <c r="Y420"/>
      <c r="Z420"/>
      <c r="AA420"/>
      <c r="AB420"/>
      <c r="AC420"/>
      <c r="AD420"/>
      <c r="AE420"/>
      <c r="AF420"/>
      <c r="AG420"/>
      <c r="AH420"/>
      <c r="AI420"/>
      <c r="AJ420" s="12"/>
      <c r="AK420" s="12"/>
      <c r="AL420" s="12"/>
      <c r="AM420" s="12"/>
      <c r="AN420"/>
      <c r="AO420" s="12"/>
      <c r="AP420" s="12"/>
    </row>
    <row r="421" spans="1:42" ht="15.75" thickBot="1" x14ac:dyDescent="0.3">
      <c r="D421" s="24">
        <v>1</v>
      </c>
      <c r="E421" s="19"/>
      <c r="F421" s="19"/>
      <c r="G421" s="19">
        <f>SUM(G420)</f>
        <v>70000</v>
      </c>
      <c r="H421" s="19">
        <f t="shared" ref="H421:O421" si="140">SUM(H420)</f>
        <v>0</v>
      </c>
      <c r="I421" s="19">
        <f t="shared" si="140"/>
        <v>70000</v>
      </c>
      <c r="J421" s="19">
        <f t="shared" si="140"/>
        <v>2009</v>
      </c>
      <c r="K421" s="19">
        <f t="shared" si="140"/>
        <v>5368.48</v>
      </c>
      <c r="L421" s="19">
        <f t="shared" si="140"/>
        <v>2128</v>
      </c>
      <c r="M421" s="19">
        <f t="shared" si="140"/>
        <v>25</v>
      </c>
      <c r="N421" s="19">
        <f t="shared" si="140"/>
        <v>9530.48</v>
      </c>
      <c r="O421" s="19">
        <f t="shared" si="140"/>
        <v>60469.520000000004</v>
      </c>
      <c r="P421" s="2"/>
      <c r="Q421" s="5"/>
      <c r="R421" s="12"/>
      <c r="S421" s="12"/>
      <c r="T421" s="12"/>
      <c r="U421" s="12"/>
      <c r="V421"/>
      <c r="W421"/>
      <c r="X421"/>
      <c r="Y421"/>
      <c r="Z421"/>
      <c r="AA421"/>
      <c r="AB421"/>
      <c r="AC421"/>
      <c r="AD421"/>
      <c r="AE421"/>
      <c r="AF421"/>
      <c r="AG421"/>
      <c r="AH421"/>
      <c r="AI421"/>
      <c r="AJ421" s="12"/>
      <c r="AK421" s="12"/>
      <c r="AL421" s="12"/>
      <c r="AM421" s="12"/>
      <c r="AN421"/>
      <c r="AO421" s="12"/>
      <c r="AP421" s="12"/>
    </row>
    <row r="422" spans="1:42" ht="15" x14ac:dyDescent="0.25">
      <c r="A422" s="11" t="s">
        <v>92</v>
      </c>
      <c r="E422" s="8"/>
      <c r="F422" s="8"/>
      <c r="G422" s="15"/>
      <c r="H422" s="15"/>
      <c r="I422" s="15"/>
      <c r="J422" s="15"/>
      <c r="K422" s="15"/>
      <c r="L422" s="15"/>
      <c r="M422" s="15"/>
      <c r="N422" s="15"/>
      <c r="O422" s="15"/>
      <c r="P422" s="2"/>
      <c r="Q422" s="5"/>
      <c r="R422" s="12"/>
      <c r="S422" s="12"/>
      <c r="T422" s="12"/>
      <c r="U422" s="12"/>
      <c r="V422"/>
      <c r="W422"/>
      <c r="X422"/>
      <c r="Y422"/>
      <c r="Z422"/>
      <c r="AA422"/>
      <c r="AB422"/>
      <c r="AC422"/>
      <c r="AD422"/>
      <c r="AE422"/>
      <c r="AF422"/>
      <c r="AG422"/>
      <c r="AH422"/>
      <c r="AI422" s="12"/>
      <c r="AJ422" s="12"/>
      <c r="AK422" s="12"/>
      <c r="AL422" s="12"/>
      <c r="AM422" s="12"/>
      <c r="AN422"/>
      <c r="AO422" s="12"/>
      <c r="AP422" s="12"/>
    </row>
    <row r="423" spans="1:42" ht="15" x14ac:dyDescent="0.25">
      <c r="A423" s="21" t="s">
        <v>322</v>
      </c>
      <c r="B423" s="21" t="s">
        <v>333</v>
      </c>
      <c r="C423" s="21" t="s">
        <v>323</v>
      </c>
      <c r="D423" s="21" t="s">
        <v>324</v>
      </c>
      <c r="E423" s="21" t="s">
        <v>325</v>
      </c>
      <c r="F423" s="21" t="s">
        <v>326</v>
      </c>
      <c r="G423" s="22" t="s">
        <v>327</v>
      </c>
      <c r="H423" s="22" t="s">
        <v>328</v>
      </c>
      <c r="I423" s="22" t="s">
        <v>329</v>
      </c>
      <c r="J423" s="22" t="s">
        <v>0</v>
      </c>
      <c r="K423" s="22" t="s">
        <v>1</v>
      </c>
      <c r="L423" s="22" t="s">
        <v>2</v>
      </c>
      <c r="M423" s="22" t="s">
        <v>330</v>
      </c>
      <c r="N423" s="22" t="s">
        <v>331</v>
      </c>
      <c r="O423" s="22" t="s">
        <v>332</v>
      </c>
      <c r="P423" s="2"/>
      <c r="Q423" s="5"/>
      <c r="R423" s="12"/>
      <c r="S423" s="12"/>
      <c r="T423" s="12"/>
      <c r="U423" s="12"/>
      <c r="V423"/>
      <c r="W423"/>
      <c r="X423"/>
      <c r="Y423"/>
      <c r="Z423"/>
      <c r="AA423"/>
      <c r="AB423"/>
      <c r="AC423"/>
      <c r="AD423"/>
      <c r="AE423"/>
      <c r="AF423"/>
      <c r="AG423"/>
      <c r="AH423"/>
      <c r="AI423" s="12"/>
      <c r="AJ423" s="12"/>
      <c r="AK423" s="12"/>
      <c r="AL423" s="12"/>
      <c r="AM423" s="12"/>
      <c r="AN423"/>
      <c r="AO423" s="12"/>
      <c r="AP423" s="12"/>
    </row>
    <row r="424" spans="1:42" ht="15" x14ac:dyDescent="0.25">
      <c r="A424" s="5" t="s">
        <v>95</v>
      </c>
      <c r="B424" s="5" t="s">
        <v>32</v>
      </c>
      <c r="C424" s="5" t="s">
        <v>264</v>
      </c>
      <c r="D424" s="5" t="s">
        <v>263</v>
      </c>
      <c r="E424" s="8">
        <v>45717</v>
      </c>
      <c r="F424" s="8">
        <v>45901</v>
      </c>
      <c r="G424" s="15">
        <v>70000</v>
      </c>
      <c r="H424" s="15">
        <v>0</v>
      </c>
      <c r="I424" s="15">
        <f t="shared" ref="I424:I427" si="141">+G424+H424</f>
        <v>70000</v>
      </c>
      <c r="J424" s="15">
        <v>2009</v>
      </c>
      <c r="K424" s="15">
        <v>5368.48</v>
      </c>
      <c r="L424" s="15">
        <v>2128</v>
      </c>
      <c r="M424" s="15">
        <v>25</v>
      </c>
      <c r="N424" s="15">
        <f t="shared" ref="N424:N427" si="142">+J424+K424+L424+M424</f>
        <v>9530.48</v>
      </c>
      <c r="O424" s="15">
        <f t="shared" ref="O424:O427" si="143">+I424-N424</f>
        <v>60469.520000000004</v>
      </c>
      <c r="P424" s="5"/>
      <c r="Q424" s="5"/>
      <c r="R424" s="12"/>
      <c r="S424" s="12"/>
      <c r="T424" s="12"/>
      <c r="U424" s="12"/>
      <c r="V424"/>
      <c r="W424"/>
      <c r="X424"/>
      <c r="Y424"/>
      <c r="Z424"/>
      <c r="AA424"/>
      <c r="AB424"/>
      <c r="AC424"/>
      <c r="AD424"/>
      <c r="AE424"/>
      <c r="AF424"/>
      <c r="AG424"/>
      <c r="AH424"/>
      <c r="AI424" s="12"/>
      <c r="AJ424" s="12"/>
      <c r="AK424" s="12"/>
      <c r="AL424"/>
      <c r="AM424" s="12"/>
      <c r="AN424"/>
      <c r="AO424" s="12"/>
      <c r="AP424" s="12"/>
    </row>
    <row r="425" spans="1:42" ht="15" x14ac:dyDescent="0.25">
      <c r="A425" s="5" t="s">
        <v>96</v>
      </c>
      <c r="B425" s="5" t="s">
        <v>6</v>
      </c>
      <c r="C425" s="5" t="s">
        <v>264</v>
      </c>
      <c r="D425" s="5" t="s">
        <v>262</v>
      </c>
      <c r="E425" s="8">
        <v>45717</v>
      </c>
      <c r="F425" s="8">
        <v>45901</v>
      </c>
      <c r="G425" s="15">
        <v>50000</v>
      </c>
      <c r="H425" s="15">
        <v>0</v>
      </c>
      <c r="I425" s="15">
        <f t="shared" si="141"/>
        <v>50000</v>
      </c>
      <c r="J425" s="15">
        <v>1435</v>
      </c>
      <c r="K425" s="15">
        <v>1854</v>
      </c>
      <c r="L425" s="15">
        <v>1520</v>
      </c>
      <c r="M425" s="15">
        <v>25</v>
      </c>
      <c r="N425" s="15">
        <f t="shared" si="142"/>
        <v>4834</v>
      </c>
      <c r="O425" s="15">
        <f t="shared" si="143"/>
        <v>45166</v>
      </c>
      <c r="P425" s="5"/>
      <c r="Q425" s="5"/>
      <c r="R425" s="12"/>
      <c r="S425" s="12"/>
      <c r="T425" s="12"/>
      <c r="U425" s="12"/>
      <c r="V425"/>
      <c r="W425"/>
      <c r="X425"/>
      <c r="Y425"/>
      <c r="Z425"/>
      <c r="AA425"/>
      <c r="AB425"/>
      <c r="AC425"/>
      <c r="AD425"/>
      <c r="AE425"/>
      <c r="AF425"/>
      <c r="AG425"/>
      <c r="AH425"/>
      <c r="AI425" s="12"/>
      <c r="AJ425" s="12"/>
      <c r="AK425" s="12"/>
      <c r="AL425" s="12"/>
      <c r="AM425" s="12"/>
      <c r="AN425"/>
      <c r="AO425" s="12"/>
      <c r="AP425" s="12"/>
    </row>
    <row r="426" spans="1:42" s="3" customFormat="1" ht="15" x14ac:dyDescent="0.25">
      <c r="A426" s="10" t="s">
        <v>93</v>
      </c>
      <c r="B426" s="10" t="s">
        <v>94</v>
      </c>
      <c r="C426" s="10" t="s">
        <v>264</v>
      </c>
      <c r="D426" s="10" t="s">
        <v>262</v>
      </c>
      <c r="E426" s="9">
        <v>45717</v>
      </c>
      <c r="F426" s="9">
        <v>45901</v>
      </c>
      <c r="G426" s="15">
        <v>42000</v>
      </c>
      <c r="H426" s="15">
        <v>0</v>
      </c>
      <c r="I426" s="15">
        <f>+G426+H426</f>
        <v>42000</v>
      </c>
      <c r="J426" s="15">
        <v>1205.4000000000001</v>
      </c>
      <c r="K426" s="15">
        <v>0</v>
      </c>
      <c r="L426" s="15">
        <v>1276.8</v>
      </c>
      <c r="M426" s="15">
        <v>25</v>
      </c>
      <c r="N426" s="15">
        <f>+J426+K426+L426+M426</f>
        <v>2507.1999999999998</v>
      </c>
      <c r="O426" s="15">
        <f>+I426-N426</f>
        <v>39492.800000000003</v>
      </c>
      <c r="P426" s="10"/>
      <c r="Q426" s="10"/>
      <c r="R426" s="27"/>
      <c r="S426" s="27"/>
      <c r="T426" s="27"/>
      <c r="U426" s="27"/>
      <c r="V426" s="23"/>
      <c r="W426" s="23"/>
      <c r="X426" s="23"/>
      <c r="Y426" s="23"/>
      <c r="Z426" s="23"/>
      <c r="AA426" s="23"/>
      <c r="AB426" s="23"/>
      <c r="AC426" s="23"/>
      <c r="AD426" s="23"/>
      <c r="AE426" s="23"/>
      <c r="AF426" s="23"/>
      <c r="AG426" s="23"/>
      <c r="AH426" s="23"/>
      <c r="AI426" s="27"/>
      <c r="AJ426" s="27"/>
      <c r="AK426" s="27"/>
      <c r="AL426" s="27"/>
      <c r="AM426" s="27"/>
      <c r="AN426" s="23"/>
      <c r="AO426" s="27"/>
      <c r="AP426" s="27"/>
    </row>
    <row r="427" spans="1:42" ht="15" x14ac:dyDescent="0.25">
      <c r="A427" s="5" t="s">
        <v>97</v>
      </c>
      <c r="B427" s="5" t="s">
        <v>98</v>
      </c>
      <c r="C427" s="5" t="s">
        <v>264</v>
      </c>
      <c r="D427" s="5" t="s">
        <v>263</v>
      </c>
      <c r="E427" s="8">
        <v>45717</v>
      </c>
      <c r="F427" s="8">
        <v>45901</v>
      </c>
      <c r="G427" s="15">
        <v>30000</v>
      </c>
      <c r="H427" s="15">
        <v>0</v>
      </c>
      <c r="I427" s="15">
        <f t="shared" si="141"/>
        <v>30000</v>
      </c>
      <c r="J427" s="15">
        <v>861</v>
      </c>
      <c r="K427" s="15">
        <v>0</v>
      </c>
      <c r="L427" s="15">
        <v>912</v>
      </c>
      <c r="M427" s="15">
        <v>25</v>
      </c>
      <c r="N427" s="15">
        <f t="shared" si="142"/>
        <v>1798</v>
      </c>
      <c r="O427" s="15">
        <f t="shared" si="143"/>
        <v>28202</v>
      </c>
      <c r="P427" s="5"/>
      <c r="Q427" s="5"/>
      <c r="R427" s="12"/>
      <c r="S427" s="12"/>
      <c r="T427" s="12"/>
      <c r="U427" s="12"/>
      <c r="V427"/>
      <c r="W427"/>
      <c r="X427"/>
      <c r="Y427"/>
      <c r="Z427"/>
      <c r="AA427"/>
      <c r="AB427"/>
      <c r="AC427"/>
      <c r="AD427"/>
      <c r="AE427"/>
      <c r="AF427"/>
      <c r="AG427"/>
      <c r="AH427"/>
      <c r="AI427"/>
      <c r="AJ427" s="12"/>
      <c r="AK427"/>
      <c r="AL427"/>
      <c r="AM427"/>
      <c r="AN427"/>
      <c r="AO427" s="12"/>
      <c r="AP427" s="12"/>
    </row>
    <row r="428" spans="1:42" ht="15.75" thickBot="1" x14ac:dyDescent="0.3">
      <c r="D428" s="24">
        <v>4</v>
      </c>
      <c r="E428" s="19"/>
      <c r="F428" s="19"/>
      <c r="G428" s="19">
        <f>SUM(G424:G427)</f>
        <v>192000</v>
      </c>
      <c r="H428" s="19">
        <f t="shared" ref="H428:O428" si="144">SUM(H424:H427)</f>
        <v>0</v>
      </c>
      <c r="I428" s="19">
        <f t="shared" si="144"/>
        <v>192000</v>
      </c>
      <c r="J428" s="19">
        <f t="shared" si="144"/>
        <v>5510.4</v>
      </c>
      <c r="K428" s="19">
        <f t="shared" si="144"/>
        <v>7222.48</v>
      </c>
      <c r="L428" s="19">
        <f t="shared" si="144"/>
        <v>5836.8</v>
      </c>
      <c r="M428" s="19">
        <f t="shared" si="144"/>
        <v>100</v>
      </c>
      <c r="N428" s="19">
        <f t="shared" si="144"/>
        <v>18669.68</v>
      </c>
      <c r="O428" s="19">
        <f t="shared" si="144"/>
        <v>173330.32</v>
      </c>
      <c r="P428" s="2"/>
      <c r="Q428" s="5"/>
      <c r="R428" s="12"/>
      <c r="S428" s="12"/>
      <c r="T428" s="12"/>
      <c r="U428" s="12"/>
      <c r="V428"/>
      <c r="W428"/>
      <c r="X428"/>
      <c r="Y428"/>
      <c r="Z428"/>
      <c r="AA428"/>
      <c r="AB428"/>
      <c r="AC428"/>
      <c r="AD428"/>
      <c r="AE428"/>
      <c r="AF428"/>
      <c r="AG428"/>
      <c r="AH428"/>
      <c r="AI428"/>
      <c r="AJ428" s="12"/>
      <c r="AK428"/>
      <c r="AL428"/>
      <c r="AM428"/>
      <c r="AN428"/>
      <c r="AO428" s="12"/>
      <c r="AP428" s="12"/>
    </row>
    <row r="429" spans="1:42" ht="15" x14ac:dyDescent="0.25">
      <c r="E429" s="8"/>
      <c r="F429" s="8"/>
      <c r="G429" s="15"/>
      <c r="H429" s="15"/>
      <c r="I429" s="15"/>
      <c r="J429" s="15"/>
      <c r="K429" s="15"/>
      <c r="L429" s="15"/>
      <c r="M429" s="15"/>
      <c r="N429" s="15"/>
      <c r="O429" s="15"/>
      <c r="P429" s="2"/>
      <c r="Q429" s="5"/>
      <c r="R429" s="12"/>
      <c r="S429" s="12"/>
      <c r="T429" s="12"/>
      <c r="U429" s="12"/>
      <c r="V429"/>
      <c r="W429"/>
      <c r="X429"/>
      <c r="Y429"/>
      <c r="Z429"/>
      <c r="AA429"/>
      <c r="AB429"/>
      <c r="AC429"/>
      <c r="AD429"/>
      <c r="AE429"/>
      <c r="AF429"/>
      <c r="AG429"/>
      <c r="AH429"/>
      <c r="AI429"/>
      <c r="AJ429" s="12"/>
      <c r="AK429"/>
      <c r="AL429"/>
      <c r="AM429"/>
      <c r="AN429"/>
      <c r="AO429" s="12"/>
      <c r="AP429" s="12"/>
    </row>
    <row r="430" spans="1:42" ht="15" x14ac:dyDescent="0.25">
      <c r="A430" s="11" t="s">
        <v>269</v>
      </c>
      <c r="E430" s="8"/>
      <c r="F430" s="8"/>
      <c r="G430" s="15"/>
      <c r="H430" s="15"/>
      <c r="I430" s="15"/>
      <c r="J430" s="15"/>
      <c r="K430" s="15"/>
      <c r="L430" s="15"/>
      <c r="M430" s="15"/>
      <c r="N430" s="15"/>
      <c r="O430" s="15"/>
      <c r="P430" s="2"/>
      <c r="Q430" s="5"/>
      <c r="R430" s="12"/>
      <c r="S430" s="12"/>
      <c r="T430" s="12"/>
      <c r="U430" s="12"/>
      <c r="V430"/>
      <c r="W430"/>
      <c r="X430"/>
      <c r="Y430"/>
      <c r="Z430"/>
      <c r="AA430"/>
      <c r="AB430"/>
      <c r="AC430"/>
      <c r="AD430"/>
      <c r="AE430"/>
      <c r="AF430"/>
      <c r="AG430"/>
      <c r="AH430"/>
      <c r="AI430" s="12"/>
      <c r="AJ430" s="12"/>
      <c r="AK430"/>
      <c r="AL430"/>
      <c r="AM430"/>
      <c r="AN430"/>
      <c r="AO430" s="12"/>
      <c r="AP430" s="12"/>
    </row>
    <row r="431" spans="1:42" ht="15" x14ac:dyDescent="0.25">
      <c r="A431" s="21" t="s">
        <v>322</v>
      </c>
      <c r="B431" s="21" t="s">
        <v>333</v>
      </c>
      <c r="C431" s="21" t="s">
        <v>323</v>
      </c>
      <c r="D431" s="21" t="s">
        <v>324</v>
      </c>
      <c r="E431" s="21" t="s">
        <v>325</v>
      </c>
      <c r="F431" s="21" t="s">
        <v>326</v>
      </c>
      <c r="G431" s="22" t="s">
        <v>327</v>
      </c>
      <c r="H431" s="22" t="s">
        <v>328</v>
      </c>
      <c r="I431" s="22" t="s">
        <v>329</v>
      </c>
      <c r="J431" s="22" t="s">
        <v>0</v>
      </c>
      <c r="K431" s="22" t="s">
        <v>1</v>
      </c>
      <c r="L431" s="22" t="s">
        <v>2</v>
      </c>
      <c r="M431" s="22" t="s">
        <v>330</v>
      </c>
      <c r="N431" s="22" t="s">
        <v>331</v>
      </c>
      <c r="O431" s="22" t="s">
        <v>332</v>
      </c>
      <c r="P431" s="2"/>
      <c r="Q431" s="5"/>
      <c r="R431" s="12"/>
      <c r="S431" s="12"/>
      <c r="T431" s="12"/>
      <c r="U431" s="12"/>
      <c r="V431"/>
      <c r="W431"/>
      <c r="X431"/>
      <c r="Y431"/>
      <c r="Z431"/>
      <c r="AA431"/>
      <c r="AB431"/>
      <c r="AC431"/>
      <c r="AD431"/>
      <c r="AE431"/>
      <c r="AF431"/>
      <c r="AG431"/>
      <c r="AH431"/>
      <c r="AI431" s="12"/>
      <c r="AJ431" s="12"/>
      <c r="AK431"/>
      <c r="AL431"/>
      <c r="AM431"/>
      <c r="AN431"/>
      <c r="AO431" s="12"/>
      <c r="AP431" s="12"/>
    </row>
    <row r="432" spans="1:42" ht="15" x14ac:dyDescent="0.25">
      <c r="A432" s="5" t="s">
        <v>277</v>
      </c>
      <c r="B432" s="5" t="s">
        <v>8</v>
      </c>
      <c r="C432" s="5" t="s">
        <v>264</v>
      </c>
      <c r="D432" s="5" t="s">
        <v>263</v>
      </c>
      <c r="E432" s="8">
        <v>45778</v>
      </c>
      <c r="F432" s="8">
        <v>45962</v>
      </c>
      <c r="G432" s="15">
        <v>51577.97</v>
      </c>
      <c r="H432" s="15">
        <v>0</v>
      </c>
      <c r="I432" s="15">
        <f t="shared" ref="I432:I433" si="145">+G432+H432</f>
        <v>51577.97</v>
      </c>
      <c r="J432" s="15">
        <v>1480.29</v>
      </c>
      <c r="K432" s="15">
        <v>2076.71</v>
      </c>
      <c r="L432" s="15">
        <v>1567.97</v>
      </c>
      <c r="M432" s="15">
        <v>30463.02</v>
      </c>
      <c r="N432" s="15">
        <f t="shared" ref="N432:N433" si="146">+J432+K432+L432+M432</f>
        <v>35587.99</v>
      </c>
      <c r="O432" s="15">
        <f t="shared" ref="O432:O433" si="147">+I432-N432</f>
        <v>15989.980000000003</v>
      </c>
      <c r="P432" s="5"/>
      <c r="Q432" s="5"/>
      <c r="R432" s="12"/>
      <c r="S432" s="12"/>
      <c r="T432" s="12"/>
      <c r="U432" s="12"/>
      <c r="V432"/>
      <c r="W432"/>
      <c r="X432"/>
      <c r="Y432"/>
      <c r="Z432"/>
      <c r="AA432"/>
      <c r="AB432"/>
      <c r="AC432"/>
      <c r="AD432"/>
      <c r="AE432"/>
      <c r="AF432"/>
      <c r="AG432"/>
      <c r="AH432"/>
      <c r="AI432" s="12"/>
      <c r="AJ432" s="12"/>
      <c r="AK432" s="12"/>
      <c r="AL432" s="12"/>
      <c r="AM432" s="12"/>
      <c r="AN432"/>
      <c r="AO432" s="12"/>
      <c r="AP432" s="12"/>
    </row>
    <row r="433" spans="1:42" ht="15" x14ac:dyDescent="0.25">
      <c r="A433" s="5" t="s">
        <v>270</v>
      </c>
      <c r="B433" s="5" t="s">
        <v>16</v>
      </c>
      <c r="C433" s="5" t="s">
        <v>264</v>
      </c>
      <c r="D433" s="5" t="s">
        <v>262</v>
      </c>
      <c r="E433" s="8">
        <v>45717</v>
      </c>
      <c r="F433" s="18">
        <v>45901</v>
      </c>
      <c r="G433" s="15">
        <v>55000</v>
      </c>
      <c r="H433" s="15">
        <v>0</v>
      </c>
      <c r="I433" s="15">
        <f t="shared" si="145"/>
        <v>55000</v>
      </c>
      <c r="J433" s="15">
        <v>1578.5</v>
      </c>
      <c r="K433" s="15">
        <v>2559.6799999999998</v>
      </c>
      <c r="L433" s="15">
        <v>1672</v>
      </c>
      <c r="M433" s="15">
        <v>25</v>
      </c>
      <c r="N433" s="15">
        <f t="shared" si="146"/>
        <v>5835.18</v>
      </c>
      <c r="O433" s="15">
        <f t="shared" si="147"/>
        <v>49164.82</v>
      </c>
      <c r="P433" s="5"/>
      <c r="Q433" s="5"/>
      <c r="R433" s="12"/>
      <c r="S433" s="12"/>
      <c r="T433" s="12"/>
      <c r="U433" s="12"/>
      <c r="V433"/>
      <c r="W433"/>
      <c r="X433"/>
      <c r="Y433"/>
      <c r="Z433"/>
      <c r="AA433"/>
      <c r="AB433"/>
      <c r="AC433"/>
      <c r="AD433"/>
      <c r="AE433"/>
      <c r="AF433"/>
      <c r="AG433"/>
      <c r="AH433"/>
      <c r="AI433" s="12"/>
      <c r="AJ433" s="12"/>
      <c r="AK433" s="12"/>
      <c r="AL433" s="12"/>
      <c r="AM433" s="12"/>
      <c r="AN433"/>
      <c r="AO433" s="12"/>
      <c r="AP433" s="12"/>
    </row>
    <row r="434" spans="1:42" ht="15.75" thickBot="1" x14ac:dyDescent="0.3">
      <c r="D434" s="24">
        <v>2</v>
      </c>
      <c r="E434" s="19"/>
      <c r="F434" s="19"/>
      <c r="G434" s="19">
        <f>SUM(G432:G433)</f>
        <v>106577.97</v>
      </c>
      <c r="H434" s="19">
        <f t="shared" ref="H434:O434" si="148">SUM(H432:H433)</f>
        <v>0</v>
      </c>
      <c r="I434" s="19">
        <f t="shared" si="148"/>
        <v>106577.97</v>
      </c>
      <c r="J434" s="19">
        <f t="shared" si="148"/>
        <v>3058.79</v>
      </c>
      <c r="K434" s="19">
        <f t="shared" si="148"/>
        <v>4636.3899999999994</v>
      </c>
      <c r="L434" s="19">
        <f t="shared" si="148"/>
        <v>3239.9700000000003</v>
      </c>
      <c r="M434" s="19">
        <f t="shared" si="148"/>
        <v>30488.02</v>
      </c>
      <c r="N434" s="19">
        <f t="shared" si="148"/>
        <v>41423.17</v>
      </c>
      <c r="O434" s="19">
        <f t="shared" si="148"/>
        <v>65154.8</v>
      </c>
      <c r="P434" s="2"/>
      <c r="Q434" s="5"/>
      <c r="R434" s="12"/>
      <c r="S434" s="12"/>
      <c r="T434" s="12"/>
      <c r="U434" s="12"/>
      <c r="V434"/>
      <c r="W434"/>
      <c r="X434"/>
      <c r="Y434"/>
      <c r="Z434"/>
      <c r="AA434"/>
      <c r="AB434"/>
      <c r="AC434"/>
      <c r="AD434"/>
      <c r="AE434"/>
      <c r="AF434"/>
      <c r="AG434"/>
      <c r="AH434"/>
      <c r="AI434" s="12"/>
      <c r="AJ434" s="12"/>
      <c r="AK434" s="12"/>
      <c r="AL434" s="12"/>
      <c r="AM434" s="12"/>
      <c r="AN434"/>
      <c r="AO434" s="12"/>
      <c r="AP434" s="12"/>
    </row>
    <row r="435" spans="1:42" ht="15" x14ac:dyDescent="0.25">
      <c r="E435" s="8"/>
      <c r="F435" s="18"/>
      <c r="G435" s="15"/>
      <c r="H435" s="15"/>
      <c r="I435" s="15"/>
      <c r="J435" s="15"/>
      <c r="K435" s="15"/>
      <c r="L435" s="15"/>
      <c r="M435" s="15"/>
      <c r="N435" s="15"/>
      <c r="O435" s="15"/>
      <c r="P435" s="2"/>
      <c r="Q435" s="5"/>
      <c r="R435" s="12"/>
      <c r="S435" s="12"/>
      <c r="T435" s="12"/>
      <c r="U435" s="12"/>
      <c r="V435"/>
      <c r="W435"/>
      <c r="X435"/>
      <c r="Y435"/>
      <c r="Z435"/>
      <c r="AA435"/>
      <c r="AB435"/>
      <c r="AC435"/>
      <c r="AD435"/>
      <c r="AE435"/>
      <c r="AF435"/>
      <c r="AG435"/>
      <c r="AH435"/>
      <c r="AI435"/>
      <c r="AJ435" s="12"/>
      <c r="AK435" s="12"/>
      <c r="AL435" s="12"/>
      <c r="AM435" s="12"/>
      <c r="AN435"/>
      <c r="AO435" s="12"/>
      <c r="AP435" s="12"/>
    </row>
    <row r="436" spans="1:42" ht="15" x14ac:dyDescent="0.25">
      <c r="A436" s="11" t="s">
        <v>84</v>
      </c>
      <c r="E436" s="8"/>
      <c r="F436" s="18"/>
      <c r="G436" s="15"/>
      <c r="H436" s="15"/>
      <c r="I436" s="15"/>
      <c r="J436" s="15"/>
      <c r="K436" s="15"/>
      <c r="L436" s="15"/>
      <c r="M436" s="15"/>
      <c r="N436" s="15"/>
      <c r="O436" s="15"/>
      <c r="P436" s="2"/>
      <c r="Q436" s="5"/>
      <c r="R436" s="12"/>
      <c r="S436" s="12"/>
      <c r="T436" s="12"/>
      <c r="U436" s="12"/>
      <c r="V436"/>
      <c r="W436"/>
      <c r="X436"/>
      <c r="Y436"/>
      <c r="Z436"/>
      <c r="AA436"/>
      <c r="AB436"/>
      <c r="AC436"/>
      <c r="AD436"/>
      <c r="AE436"/>
      <c r="AF436"/>
      <c r="AG436"/>
      <c r="AH436"/>
      <c r="AI436"/>
      <c r="AJ436" s="12"/>
      <c r="AK436" s="12"/>
      <c r="AL436" s="12"/>
      <c r="AM436" s="12"/>
      <c r="AN436"/>
      <c r="AO436" s="12"/>
      <c r="AP436" s="12"/>
    </row>
    <row r="437" spans="1:42" ht="15" x14ac:dyDescent="0.25">
      <c r="A437" s="21" t="s">
        <v>322</v>
      </c>
      <c r="B437" s="21" t="s">
        <v>333</v>
      </c>
      <c r="C437" s="21" t="s">
        <v>323</v>
      </c>
      <c r="D437" s="21" t="s">
        <v>324</v>
      </c>
      <c r="E437" s="21" t="s">
        <v>325</v>
      </c>
      <c r="F437" s="21" t="s">
        <v>326</v>
      </c>
      <c r="G437" s="22" t="s">
        <v>327</v>
      </c>
      <c r="H437" s="22" t="s">
        <v>328</v>
      </c>
      <c r="I437" s="22" t="s">
        <v>329</v>
      </c>
      <c r="J437" s="22" t="s">
        <v>0</v>
      </c>
      <c r="K437" s="22" t="s">
        <v>1</v>
      </c>
      <c r="L437" s="22" t="s">
        <v>2</v>
      </c>
      <c r="M437" s="22" t="s">
        <v>330</v>
      </c>
      <c r="N437" s="22" t="s">
        <v>331</v>
      </c>
      <c r="O437" s="22" t="s">
        <v>332</v>
      </c>
      <c r="P437" s="2"/>
      <c r="Q437" s="5"/>
      <c r="R437" s="12"/>
      <c r="S437" s="12"/>
      <c r="T437" s="12"/>
      <c r="U437" s="12"/>
      <c r="V437"/>
      <c r="W437"/>
      <c r="X437"/>
      <c r="Y437"/>
      <c r="Z437"/>
      <c r="AA437"/>
      <c r="AB437"/>
      <c r="AC437"/>
      <c r="AD437"/>
      <c r="AE437"/>
      <c r="AF437"/>
      <c r="AG437"/>
      <c r="AH437"/>
      <c r="AI437"/>
      <c r="AJ437" s="12"/>
      <c r="AK437" s="12"/>
      <c r="AL437" s="12"/>
      <c r="AM437" s="12"/>
      <c r="AN437"/>
      <c r="AO437" s="12"/>
      <c r="AP437" s="12"/>
    </row>
    <row r="438" spans="1:42" ht="15" x14ac:dyDescent="0.25">
      <c r="A438" s="5" t="s">
        <v>86</v>
      </c>
      <c r="B438" s="5" t="s">
        <v>32</v>
      </c>
      <c r="C438" s="5" t="s">
        <v>264</v>
      </c>
      <c r="D438" s="5" t="s">
        <v>263</v>
      </c>
      <c r="E438" s="8">
        <v>45778</v>
      </c>
      <c r="F438" s="8">
        <v>45962</v>
      </c>
      <c r="G438" s="15">
        <v>70000</v>
      </c>
      <c r="H438" s="15">
        <v>0</v>
      </c>
      <c r="I438" s="15">
        <f t="shared" ref="I438:I439" si="149">+G438+H438</f>
        <v>70000</v>
      </c>
      <c r="J438" s="15">
        <v>2009</v>
      </c>
      <c r="K438" s="15">
        <v>5368.48</v>
      </c>
      <c r="L438" s="15">
        <v>2128</v>
      </c>
      <c r="M438" s="15">
        <v>25</v>
      </c>
      <c r="N438" s="15">
        <f t="shared" ref="N438:N439" si="150">+J438+K438+L438+M438</f>
        <v>9530.48</v>
      </c>
      <c r="O438" s="15">
        <f t="shared" ref="O438:O439" si="151">+I438-N438</f>
        <v>60469.520000000004</v>
      </c>
      <c r="P438" s="5"/>
      <c r="Q438" s="5"/>
      <c r="R438" s="12"/>
      <c r="S438" s="12"/>
      <c r="T438" s="12"/>
      <c r="U438" s="12"/>
      <c r="V438"/>
      <c r="W438"/>
      <c r="X438"/>
      <c r="Y438"/>
      <c r="Z438"/>
      <c r="AA438"/>
      <c r="AB438"/>
      <c r="AC438"/>
      <c r="AD438"/>
      <c r="AE438"/>
      <c r="AF438"/>
      <c r="AG438"/>
      <c r="AH438"/>
      <c r="AI438" s="12"/>
      <c r="AJ438" s="12"/>
      <c r="AK438" s="12"/>
      <c r="AL438" s="12"/>
      <c r="AM438" s="12"/>
      <c r="AN438"/>
      <c r="AO438" s="12"/>
      <c r="AP438" s="12"/>
    </row>
    <row r="439" spans="1:42" ht="15" x14ac:dyDescent="0.25">
      <c r="A439" s="5" t="s">
        <v>85</v>
      </c>
      <c r="B439" s="5" t="s">
        <v>6</v>
      </c>
      <c r="C439" s="5" t="s">
        <v>264</v>
      </c>
      <c r="D439" s="5" t="s">
        <v>263</v>
      </c>
      <c r="E439" s="8">
        <v>45778</v>
      </c>
      <c r="F439" s="8">
        <v>45962</v>
      </c>
      <c r="G439" s="15">
        <v>50000</v>
      </c>
      <c r="H439" s="15">
        <v>0</v>
      </c>
      <c r="I439" s="15">
        <f t="shared" si="149"/>
        <v>50000</v>
      </c>
      <c r="J439" s="15">
        <v>1435</v>
      </c>
      <c r="K439" s="15">
        <v>1854</v>
      </c>
      <c r="L439" s="15">
        <v>1520</v>
      </c>
      <c r="M439" s="15">
        <v>1308.3599999999999</v>
      </c>
      <c r="N439" s="15">
        <f t="shared" si="150"/>
        <v>6117.36</v>
      </c>
      <c r="O439" s="15">
        <f t="shared" si="151"/>
        <v>43882.64</v>
      </c>
      <c r="P439" s="5"/>
      <c r="Q439" s="5"/>
      <c r="R439" s="12"/>
      <c r="S439" s="12"/>
      <c r="T439" s="12"/>
      <c r="U439" s="12"/>
      <c r="V439"/>
      <c r="W439"/>
      <c r="X439"/>
      <c r="Y439"/>
      <c r="Z439"/>
      <c r="AA439"/>
      <c r="AB439"/>
      <c r="AC439"/>
      <c r="AD439"/>
      <c r="AE439"/>
      <c r="AF439"/>
      <c r="AG439"/>
      <c r="AH439"/>
      <c r="AI439" s="12"/>
      <c r="AJ439" s="12"/>
      <c r="AK439" s="12"/>
      <c r="AL439" s="12"/>
      <c r="AM439" s="12"/>
      <c r="AN439"/>
      <c r="AO439" s="12"/>
      <c r="AP439" s="12"/>
    </row>
    <row r="440" spans="1:42" ht="15.75" thickBot="1" x14ac:dyDescent="0.3">
      <c r="D440" s="24">
        <v>2</v>
      </c>
      <c r="E440" s="19"/>
      <c r="F440" s="19"/>
      <c r="G440" s="19">
        <f>SUM(G438:G439)</f>
        <v>120000</v>
      </c>
      <c r="H440" s="19">
        <f t="shared" ref="H440:O440" si="152">SUM(H438:H439)</f>
        <v>0</v>
      </c>
      <c r="I440" s="19">
        <f t="shared" si="152"/>
        <v>120000</v>
      </c>
      <c r="J440" s="19">
        <f t="shared" si="152"/>
        <v>3444</v>
      </c>
      <c r="K440" s="19">
        <f t="shared" si="152"/>
        <v>7222.48</v>
      </c>
      <c r="L440" s="19">
        <f t="shared" si="152"/>
        <v>3648</v>
      </c>
      <c r="M440" s="19">
        <f t="shared" si="152"/>
        <v>1333.36</v>
      </c>
      <c r="N440" s="19">
        <f t="shared" si="152"/>
        <v>15647.84</v>
      </c>
      <c r="O440" s="19">
        <f t="shared" si="152"/>
        <v>104352.16</v>
      </c>
      <c r="P440" s="2"/>
      <c r="Q440" s="5"/>
      <c r="R440" s="12"/>
      <c r="S440" s="12"/>
      <c r="T440" s="12"/>
      <c r="U440" s="12"/>
      <c r="V440"/>
      <c r="W440"/>
      <c r="X440"/>
      <c r="Y440"/>
      <c r="Z440"/>
      <c r="AA440"/>
      <c r="AB440"/>
      <c r="AC440"/>
      <c r="AD440"/>
      <c r="AE440"/>
      <c r="AF440"/>
      <c r="AG440"/>
      <c r="AH440"/>
      <c r="AI440" s="12"/>
      <c r="AJ440" s="12"/>
      <c r="AK440" s="12"/>
      <c r="AL440" s="12"/>
      <c r="AM440" s="12"/>
      <c r="AN440"/>
      <c r="AO440" s="12"/>
      <c r="AP440" s="12"/>
    </row>
    <row r="441" spans="1:42" ht="15" x14ac:dyDescent="0.25">
      <c r="E441" s="8"/>
      <c r="F441" s="8"/>
      <c r="G441" s="15"/>
      <c r="H441" s="15"/>
      <c r="I441" s="15"/>
      <c r="J441" s="15"/>
      <c r="K441" s="15"/>
      <c r="L441" s="15"/>
      <c r="M441" s="15"/>
      <c r="N441" s="15"/>
      <c r="O441" s="15"/>
      <c r="P441" s="2"/>
      <c r="Q441" s="5"/>
      <c r="R441" s="12"/>
      <c r="S441" s="12"/>
      <c r="T441" s="12"/>
      <c r="U441" s="12"/>
      <c r="V441"/>
      <c r="W441"/>
      <c r="X441"/>
      <c r="Y441"/>
      <c r="Z441"/>
      <c r="AA441"/>
      <c r="AB441"/>
      <c r="AC441"/>
      <c r="AD441"/>
      <c r="AE441"/>
      <c r="AF441"/>
      <c r="AG441"/>
      <c r="AH441"/>
      <c r="AI441" s="12"/>
      <c r="AJ441" s="12"/>
      <c r="AK441" s="12"/>
      <c r="AL441" s="12"/>
      <c r="AM441" s="12"/>
      <c r="AN441"/>
      <c r="AO441" s="12"/>
      <c r="AP441" s="12"/>
    </row>
    <row r="442" spans="1:42" ht="15" x14ac:dyDescent="0.25">
      <c r="A442" s="11" t="s">
        <v>60</v>
      </c>
      <c r="E442" s="8"/>
      <c r="F442" s="8"/>
      <c r="G442" s="15"/>
      <c r="H442" s="15"/>
      <c r="I442" s="15"/>
      <c r="J442" s="15"/>
      <c r="K442" s="15"/>
      <c r="L442" s="15"/>
      <c r="M442" s="15"/>
      <c r="N442" s="15"/>
      <c r="O442" s="15"/>
      <c r="P442" s="2"/>
      <c r="Q442" s="5"/>
      <c r="R442" s="12"/>
      <c r="S442" s="12"/>
      <c r="T442" s="12"/>
      <c r="U442" s="12"/>
      <c r="V442"/>
      <c r="W442"/>
      <c r="X442"/>
      <c r="Y442"/>
      <c r="Z442"/>
      <c r="AA442"/>
      <c r="AB442"/>
      <c r="AC442"/>
      <c r="AD442"/>
      <c r="AE442"/>
      <c r="AF442"/>
      <c r="AG442"/>
      <c r="AH442"/>
      <c r="AI442" s="12"/>
      <c r="AJ442" s="12"/>
      <c r="AK442" s="12"/>
      <c r="AL442" s="12"/>
      <c r="AM442" s="12"/>
      <c r="AN442"/>
      <c r="AO442" s="12"/>
      <c r="AP442" s="12"/>
    </row>
    <row r="443" spans="1:42" ht="15" x14ac:dyDescent="0.25">
      <c r="A443" s="21" t="s">
        <v>322</v>
      </c>
      <c r="B443" s="21" t="s">
        <v>333</v>
      </c>
      <c r="C443" s="21" t="s">
        <v>323</v>
      </c>
      <c r="D443" s="21" t="s">
        <v>324</v>
      </c>
      <c r="E443" s="21" t="s">
        <v>325</v>
      </c>
      <c r="F443" s="21" t="s">
        <v>326</v>
      </c>
      <c r="G443" s="22" t="s">
        <v>327</v>
      </c>
      <c r="H443" s="22" t="s">
        <v>328</v>
      </c>
      <c r="I443" s="22" t="s">
        <v>329</v>
      </c>
      <c r="J443" s="22" t="s">
        <v>0</v>
      </c>
      <c r="K443" s="22" t="s">
        <v>1</v>
      </c>
      <c r="L443" s="22" t="s">
        <v>2</v>
      </c>
      <c r="M443" s="22" t="s">
        <v>330</v>
      </c>
      <c r="N443" s="22" t="s">
        <v>331</v>
      </c>
      <c r="O443" s="22" t="s">
        <v>332</v>
      </c>
      <c r="P443" s="2"/>
      <c r="Q443" s="5"/>
      <c r="R443" s="12"/>
      <c r="S443" s="12"/>
      <c r="T443" s="12"/>
      <c r="U443" s="12"/>
      <c r="V443"/>
      <c r="W443"/>
      <c r="X443"/>
      <c r="Y443"/>
      <c r="Z443"/>
      <c r="AA443"/>
      <c r="AB443"/>
      <c r="AC443"/>
      <c r="AD443"/>
      <c r="AE443"/>
      <c r="AF443"/>
      <c r="AG443"/>
      <c r="AH443"/>
      <c r="AI443" s="12"/>
      <c r="AJ443" s="12"/>
      <c r="AK443" s="12"/>
      <c r="AL443" s="12"/>
      <c r="AM443" s="12"/>
      <c r="AN443"/>
      <c r="AO443" s="12"/>
      <c r="AP443" s="12"/>
    </row>
    <row r="444" spans="1:42" ht="15" x14ac:dyDescent="0.25">
      <c r="A444" s="5" t="s">
        <v>61</v>
      </c>
      <c r="B444" s="5" t="s">
        <v>32</v>
      </c>
      <c r="C444" s="5" t="s">
        <v>264</v>
      </c>
      <c r="D444" s="5" t="s">
        <v>262</v>
      </c>
      <c r="E444" s="8">
        <v>45839</v>
      </c>
      <c r="F444" s="8">
        <v>46023</v>
      </c>
      <c r="G444" s="15">
        <v>70000</v>
      </c>
      <c r="H444" s="15">
        <v>0</v>
      </c>
      <c r="I444" s="15">
        <f t="shared" ref="I444:I445" si="153">+G444+H444</f>
        <v>70000</v>
      </c>
      <c r="J444" s="15">
        <v>2009</v>
      </c>
      <c r="K444" s="15">
        <v>5368.48</v>
      </c>
      <c r="L444" s="15">
        <v>2128</v>
      </c>
      <c r="M444" s="15">
        <v>25</v>
      </c>
      <c r="N444" s="15">
        <f t="shared" ref="N444:N445" si="154">+J444+K444+L444+M444</f>
        <v>9530.48</v>
      </c>
      <c r="O444" s="15">
        <f t="shared" ref="O444:O445" si="155">+I444-N444</f>
        <v>60469.520000000004</v>
      </c>
      <c r="P444" s="5"/>
      <c r="Q444" s="5"/>
      <c r="R444" s="12"/>
      <c r="S444" s="12"/>
      <c r="T444" s="12"/>
      <c r="U444" s="12"/>
      <c r="V444"/>
      <c r="W444"/>
      <c r="X444"/>
      <c r="Y444"/>
      <c r="Z444"/>
      <c r="AA444"/>
      <c r="AB444"/>
      <c r="AC444"/>
      <c r="AD444"/>
      <c r="AE444"/>
      <c r="AF444"/>
      <c r="AG444"/>
      <c r="AH444"/>
      <c r="AI444" s="12"/>
      <c r="AJ444" s="12"/>
      <c r="AK444" s="12"/>
      <c r="AL444" s="12"/>
      <c r="AM444" s="12"/>
      <c r="AN444"/>
      <c r="AO444" s="12"/>
      <c r="AP444" s="12"/>
    </row>
    <row r="445" spans="1:42" ht="15" x14ac:dyDescent="0.25">
      <c r="A445" s="5" t="s">
        <v>278</v>
      </c>
      <c r="B445" s="5" t="s">
        <v>6</v>
      </c>
      <c r="C445" s="5" t="s">
        <v>264</v>
      </c>
      <c r="D445" s="5" t="s">
        <v>263</v>
      </c>
      <c r="E445" s="8">
        <v>45778</v>
      </c>
      <c r="F445" s="8">
        <v>45962</v>
      </c>
      <c r="G445" s="15">
        <v>50000</v>
      </c>
      <c r="H445" s="15">
        <v>0</v>
      </c>
      <c r="I445" s="15">
        <f t="shared" si="153"/>
        <v>50000</v>
      </c>
      <c r="J445" s="15">
        <v>1435</v>
      </c>
      <c r="K445" s="15">
        <v>1854</v>
      </c>
      <c r="L445" s="15">
        <v>1520</v>
      </c>
      <c r="M445" s="15">
        <v>1305.98</v>
      </c>
      <c r="N445" s="15">
        <f t="shared" si="154"/>
        <v>6114.98</v>
      </c>
      <c r="O445" s="15">
        <f t="shared" si="155"/>
        <v>43885.020000000004</v>
      </c>
      <c r="P445" s="5"/>
      <c r="Q445" s="5"/>
      <c r="R445" s="12"/>
      <c r="S445" s="12"/>
      <c r="T445" s="12"/>
      <c r="U445" s="12"/>
      <c r="V445"/>
      <c r="W445"/>
      <c r="X445"/>
      <c r="Y445"/>
      <c r="Z445"/>
      <c r="AA445"/>
      <c r="AB445"/>
      <c r="AC445"/>
      <c r="AD445"/>
      <c r="AE445"/>
      <c r="AF445"/>
      <c r="AG445"/>
      <c r="AH445"/>
      <c r="AI445" s="12"/>
      <c r="AJ445" s="12"/>
      <c r="AK445" s="12"/>
      <c r="AL445"/>
      <c r="AM445" s="12"/>
      <c r="AN445"/>
      <c r="AO445" s="12"/>
      <c r="AP445" s="12"/>
    </row>
    <row r="446" spans="1:42" ht="15.75" thickBot="1" x14ac:dyDescent="0.3">
      <c r="D446" s="24">
        <v>2</v>
      </c>
      <c r="E446" s="19"/>
      <c r="F446" s="19"/>
      <c r="G446" s="19">
        <f>SUM(G444:G445)</f>
        <v>120000</v>
      </c>
      <c r="H446" s="19">
        <f t="shared" ref="H446:O446" si="156">SUM(H444:H445)</f>
        <v>0</v>
      </c>
      <c r="I446" s="19">
        <f t="shared" si="156"/>
        <v>120000</v>
      </c>
      <c r="J446" s="19">
        <f t="shared" si="156"/>
        <v>3444</v>
      </c>
      <c r="K446" s="19">
        <f t="shared" si="156"/>
        <v>7222.48</v>
      </c>
      <c r="L446" s="19">
        <f t="shared" si="156"/>
        <v>3648</v>
      </c>
      <c r="M446" s="19">
        <f t="shared" si="156"/>
        <v>1330.98</v>
      </c>
      <c r="N446" s="19">
        <f t="shared" si="156"/>
        <v>15645.46</v>
      </c>
      <c r="O446" s="19">
        <f t="shared" si="156"/>
        <v>104354.54000000001</v>
      </c>
      <c r="P446" s="2"/>
      <c r="Q446" s="5"/>
      <c r="R446" s="12"/>
      <c r="S446" s="12"/>
      <c r="T446" s="12"/>
      <c r="U446" s="12"/>
      <c r="V446"/>
      <c r="W446"/>
      <c r="X446"/>
      <c r="Y446"/>
      <c r="Z446"/>
      <c r="AA446"/>
      <c r="AB446"/>
      <c r="AC446"/>
      <c r="AD446"/>
      <c r="AE446"/>
      <c r="AF446"/>
      <c r="AG446"/>
      <c r="AH446"/>
      <c r="AI446"/>
      <c r="AJ446" s="12"/>
      <c r="AK446" s="12"/>
      <c r="AL446"/>
      <c r="AM446" s="12"/>
      <c r="AN446"/>
      <c r="AO446" s="12"/>
      <c r="AP446" s="12"/>
    </row>
    <row r="447" spans="1:42" ht="15" x14ac:dyDescent="0.25">
      <c r="A447" s="11" t="s">
        <v>121</v>
      </c>
      <c r="E447" s="8"/>
      <c r="F447" s="8"/>
      <c r="G447" s="15"/>
      <c r="H447" s="15"/>
      <c r="I447" s="15"/>
      <c r="J447" s="15"/>
      <c r="K447" s="15"/>
      <c r="L447" s="15"/>
      <c r="M447" s="15"/>
      <c r="N447" s="15"/>
      <c r="O447" s="15"/>
      <c r="P447" s="2"/>
      <c r="Q447" s="5"/>
      <c r="R447" s="12"/>
      <c r="S447" s="12"/>
      <c r="T447" s="12"/>
      <c r="U447" s="12"/>
      <c r="V447"/>
      <c r="W447"/>
      <c r="X447"/>
      <c r="Y447"/>
      <c r="Z447"/>
      <c r="AA447"/>
      <c r="AB447"/>
      <c r="AC447"/>
      <c r="AD447"/>
      <c r="AE447"/>
      <c r="AF447"/>
      <c r="AG447"/>
      <c r="AH447"/>
      <c r="AI447"/>
      <c r="AJ447" s="12"/>
      <c r="AK447" s="12"/>
      <c r="AL447"/>
      <c r="AM447" s="12"/>
      <c r="AN447"/>
      <c r="AO447" s="12"/>
      <c r="AP447" s="12"/>
    </row>
    <row r="448" spans="1:42" ht="15" x14ac:dyDescent="0.25">
      <c r="A448" s="21" t="s">
        <v>322</v>
      </c>
      <c r="B448" s="21" t="s">
        <v>333</v>
      </c>
      <c r="C448" s="21" t="s">
        <v>323</v>
      </c>
      <c r="D448" s="21" t="s">
        <v>324</v>
      </c>
      <c r="E448" s="21" t="s">
        <v>325</v>
      </c>
      <c r="F448" s="21" t="s">
        <v>326</v>
      </c>
      <c r="G448" s="22" t="s">
        <v>327</v>
      </c>
      <c r="H448" s="22" t="s">
        <v>328</v>
      </c>
      <c r="I448" s="22" t="s">
        <v>329</v>
      </c>
      <c r="J448" s="22" t="s">
        <v>0</v>
      </c>
      <c r="K448" s="22" t="s">
        <v>1</v>
      </c>
      <c r="L448" s="22" t="s">
        <v>2</v>
      </c>
      <c r="M448" s="22" t="s">
        <v>330</v>
      </c>
      <c r="N448" s="22" t="s">
        <v>331</v>
      </c>
      <c r="O448" s="22" t="s">
        <v>332</v>
      </c>
      <c r="P448" s="2"/>
      <c r="Q448" s="5"/>
      <c r="R448" s="12"/>
      <c r="S448" s="12"/>
      <c r="T448" s="12"/>
      <c r="U448" s="12"/>
      <c r="V448"/>
      <c r="W448"/>
      <c r="X448"/>
      <c r="Y448"/>
      <c r="Z448"/>
      <c r="AA448"/>
      <c r="AB448"/>
      <c r="AC448"/>
      <c r="AD448"/>
      <c r="AE448"/>
      <c r="AF448"/>
      <c r="AG448"/>
      <c r="AH448"/>
      <c r="AI448"/>
      <c r="AJ448" s="12"/>
      <c r="AK448" s="12"/>
      <c r="AL448"/>
      <c r="AM448" s="12"/>
      <c r="AN448"/>
      <c r="AO448" s="12"/>
      <c r="AP448" s="12"/>
    </row>
    <row r="449" spans="1:42" ht="15" x14ac:dyDescent="0.25">
      <c r="A449" s="5" t="s">
        <v>298</v>
      </c>
      <c r="B449" s="5" t="s">
        <v>218</v>
      </c>
      <c r="C449" s="5" t="s">
        <v>264</v>
      </c>
      <c r="D449" s="5" t="s">
        <v>262</v>
      </c>
      <c r="E449" s="8">
        <v>45870</v>
      </c>
      <c r="F449" s="8">
        <v>46054</v>
      </c>
      <c r="G449" s="15">
        <v>76000</v>
      </c>
      <c r="H449" s="15">
        <v>0</v>
      </c>
      <c r="I449" s="15">
        <f t="shared" ref="I449:I452" si="157">+G449+H449</f>
        <v>76000</v>
      </c>
      <c r="J449" s="15">
        <v>2181.1999999999998</v>
      </c>
      <c r="K449" s="15">
        <v>6497.56</v>
      </c>
      <c r="L449" s="15">
        <v>2310.4</v>
      </c>
      <c r="M449" s="15">
        <v>25308</v>
      </c>
      <c r="N449" s="15">
        <f t="shared" ref="N449:N452" si="158">+J449+K449+L449+M449</f>
        <v>36297.160000000003</v>
      </c>
      <c r="O449" s="15">
        <f t="shared" ref="O449:O452" si="159">+I449-N449</f>
        <v>39702.839999999997</v>
      </c>
      <c r="P449" s="5"/>
      <c r="Q449" s="5"/>
      <c r="R449" s="12"/>
      <c r="S449" s="12"/>
      <c r="T449" s="12"/>
      <c r="U449" s="12"/>
      <c r="V449"/>
      <c r="W449"/>
      <c r="X449"/>
      <c r="Y449"/>
      <c r="Z449"/>
      <c r="AA449"/>
      <c r="AB449"/>
      <c r="AC449"/>
      <c r="AD449"/>
      <c r="AE449"/>
      <c r="AF449"/>
      <c r="AG449"/>
      <c r="AH449"/>
      <c r="AI449" s="12"/>
      <c r="AJ449" s="12"/>
      <c r="AK449" s="12"/>
      <c r="AL449"/>
      <c r="AM449" s="12"/>
      <c r="AN449"/>
      <c r="AO449" s="12"/>
      <c r="AP449" s="12"/>
    </row>
    <row r="450" spans="1:42" ht="15" x14ac:dyDescent="0.25">
      <c r="A450" s="5" t="s">
        <v>123</v>
      </c>
      <c r="B450" s="5" t="s">
        <v>6</v>
      </c>
      <c r="C450" s="5" t="s">
        <v>264</v>
      </c>
      <c r="D450" s="5" t="s">
        <v>262</v>
      </c>
      <c r="E450" s="8">
        <v>45839</v>
      </c>
      <c r="F450" s="8">
        <v>46023</v>
      </c>
      <c r="G450" s="15">
        <v>50000</v>
      </c>
      <c r="H450" s="15">
        <v>0</v>
      </c>
      <c r="I450" s="15">
        <f t="shared" si="157"/>
        <v>50000</v>
      </c>
      <c r="J450" s="15">
        <v>1435</v>
      </c>
      <c r="K450" s="15">
        <v>1854</v>
      </c>
      <c r="L450" s="15">
        <v>1520</v>
      </c>
      <c r="M450" s="15">
        <v>1946.47</v>
      </c>
      <c r="N450" s="15">
        <f t="shared" si="158"/>
        <v>6755.47</v>
      </c>
      <c r="O450" s="15">
        <f t="shared" si="159"/>
        <v>43244.53</v>
      </c>
      <c r="P450" s="5"/>
      <c r="Q450" s="5"/>
      <c r="R450" s="12"/>
      <c r="S450" s="12"/>
      <c r="T450" s="12"/>
      <c r="U450" s="12"/>
      <c r="V450"/>
      <c r="W450"/>
      <c r="X450"/>
      <c r="Y450"/>
      <c r="Z450"/>
      <c r="AA450"/>
      <c r="AB450"/>
      <c r="AC450"/>
      <c r="AD450"/>
      <c r="AE450"/>
      <c r="AF450"/>
      <c r="AG450"/>
      <c r="AH450"/>
      <c r="AI450" s="12"/>
      <c r="AJ450" s="12"/>
      <c r="AK450" s="12"/>
      <c r="AL450"/>
      <c r="AM450" s="12"/>
      <c r="AN450"/>
      <c r="AO450" s="12"/>
      <c r="AP450" s="12"/>
    </row>
    <row r="451" spans="1:42" ht="15" x14ac:dyDescent="0.25">
      <c r="A451" s="5" t="s">
        <v>122</v>
      </c>
      <c r="B451" s="5" t="s">
        <v>6</v>
      </c>
      <c r="C451" s="5" t="s">
        <v>264</v>
      </c>
      <c r="D451" s="5" t="s">
        <v>263</v>
      </c>
      <c r="E451" s="8">
        <v>45717</v>
      </c>
      <c r="F451" s="8">
        <v>45901</v>
      </c>
      <c r="G451" s="15">
        <v>31500</v>
      </c>
      <c r="H451" s="15">
        <v>0</v>
      </c>
      <c r="I451" s="15">
        <f t="shared" si="157"/>
        <v>31500</v>
      </c>
      <c r="J451" s="15">
        <v>904.05</v>
      </c>
      <c r="K451" s="15">
        <v>0</v>
      </c>
      <c r="L451" s="15">
        <v>957.6</v>
      </c>
      <c r="M451" s="15">
        <v>987.52</v>
      </c>
      <c r="N451" s="15">
        <f t="shared" si="158"/>
        <v>2849.17</v>
      </c>
      <c r="O451" s="15">
        <f t="shared" si="159"/>
        <v>28650.83</v>
      </c>
      <c r="P451" s="5"/>
      <c r="Q451" s="5"/>
      <c r="R451" s="12"/>
      <c r="S451" s="12"/>
      <c r="T451" s="12"/>
      <c r="U451" s="12"/>
      <c r="V451"/>
      <c r="W451"/>
      <c r="X451"/>
      <c r="Y451"/>
      <c r="Z451"/>
      <c r="AA451"/>
      <c r="AB451"/>
      <c r="AC451"/>
      <c r="AD451"/>
      <c r="AE451"/>
      <c r="AF451"/>
      <c r="AG451"/>
      <c r="AH451"/>
      <c r="AI451"/>
      <c r="AJ451" s="12"/>
      <c r="AK451" s="12"/>
      <c r="AL451"/>
      <c r="AM451" s="12"/>
      <c r="AN451"/>
      <c r="AO451" s="12"/>
      <c r="AP451" s="12"/>
    </row>
    <row r="452" spans="1:42" ht="15" x14ac:dyDescent="0.25">
      <c r="A452" s="5" t="s">
        <v>124</v>
      </c>
      <c r="B452" s="5" t="s">
        <v>16</v>
      </c>
      <c r="C452" s="5" t="s">
        <v>264</v>
      </c>
      <c r="D452" s="5" t="s">
        <v>262</v>
      </c>
      <c r="E452" s="8">
        <v>45717</v>
      </c>
      <c r="F452" s="8">
        <v>45901</v>
      </c>
      <c r="G452" s="15">
        <v>55000</v>
      </c>
      <c r="H452" s="15">
        <v>0</v>
      </c>
      <c r="I452" s="15">
        <f t="shared" si="157"/>
        <v>55000</v>
      </c>
      <c r="J452" s="15">
        <v>1578.5</v>
      </c>
      <c r="K452" s="15">
        <v>2559.6799999999998</v>
      </c>
      <c r="L452" s="15">
        <v>1672</v>
      </c>
      <c r="M452" s="15">
        <v>25</v>
      </c>
      <c r="N452" s="15">
        <f t="shared" si="158"/>
        <v>5835.18</v>
      </c>
      <c r="O452" s="15">
        <f t="shared" si="159"/>
        <v>49164.82</v>
      </c>
      <c r="P452" s="5"/>
      <c r="Q452" s="5"/>
      <c r="R452" s="12"/>
      <c r="S452" s="12"/>
      <c r="T452" s="12"/>
      <c r="U452" s="12"/>
      <c r="V452"/>
      <c r="W452"/>
      <c r="X452"/>
      <c r="Y452"/>
      <c r="Z452"/>
      <c r="AA452"/>
      <c r="AB452"/>
      <c r="AC452"/>
      <c r="AD452"/>
      <c r="AE452"/>
      <c r="AF452"/>
      <c r="AG452"/>
      <c r="AH452"/>
      <c r="AI452"/>
      <c r="AJ452" s="12"/>
      <c r="AK452" s="12"/>
      <c r="AL452" s="12"/>
      <c r="AM452" s="12"/>
      <c r="AN452"/>
      <c r="AO452" s="12"/>
      <c r="AP452" s="12"/>
    </row>
    <row r="453" spans="1:42" ht="15.75" thickBot="1" x14ac:dyDescent="0.3">
      <c r="D453" s="24">
        <v>4</v>
      </c>
      <c r="E453" s="19"/>
      <c r="F453" s="19"/>
      <c r="G453" s="19">
        <f>SUM(G449:G452)</f>
        <v>212500</v>
      </c>
      <c r="H453" s="19">
        <f t="shared" ref="H453:O453" si="160">SUM(H449:H452)</f>
        <v>0</v>
      </c>
      <c r="I453" s="19">
        <f t="shared" si="160"/>
        <v>212500</v>
      </c>
      <c r="J453" s="19">
        <f t="shared" si="160"/>
        <v>6098.75</v>
      </c>
      <c r="K453" s="19">
        <f>SUM(K449:K452)</f>
        <v>10911.240000000002</v>
      </c>
      <c r="L453" s="19">
        <f t="shared" si="160"/>
        <v>6460</v>
      </c>
      <c r="M453" s="19">
        <f t="shared" si="160"/>
        <v>28266.99</v>
      </c>
      <c r="N453" s="19">
        <f t="shared" si="160"/>
        <v>51736.98</v>
      </c>
      <c r="O453" s="19">
        <f t="shared" si="160"/>
        <v>160763.01999999999</v>
      </c>
      <c r="P453" s="2"/>
      <c r="Q453" s="5"/>
      <c r="R453" s="12"/>
      <c r="S453" s="12"/>
      <c r="T453" s="12"/>
      <c r="U453" s="12"/>
      <c r="V453"/>
      <c r="W453"/>
      <c r="X453"/>
      <c r="Y453"/>
      <c r="Z453"/>
      <c r="AA453"/>
      <c r="AB453"/>
      <c r="AC453"/>
      <c r="AD453"/>
      <c r="AE453"/>
      <c r="AF453"/>
      <c r="AG453"/>
      <c r="AH453"/>
      <c r="AI453"/>
      <c r="AJ453" s="12"/>
      <c r="AK453" s="12"/>
      <c r="AL453" s="12"/>
      <c r="AM453" s="12"/>
      <c r="AN453"/>
      <c r="AO453" s="12"/>
      <c r="AP453" s="12"/>
    </row>
    <row r="454" spans="1:42" ht="15" x14ac:dyDescent="0.25">
      <c r="E454" s="8"/>
      <c r="F454" s="8"/>
      <c r="G454" s="15"/>
      <c r="H454" s="15"/>
      <c r="I454" s="15"/>
      <c r="J454" s="15"/>
      <c r="K454" s="15"/>
      <c r="L454" s="15"/>
      <c r="M454" s="15"/>
      <c r="N454" s="15"/>
      <c r="O454" s="15"/>
      <c r="P454" s="2"/>
      <c r="Q454" s="5"/>
      <c r="R454" s="12"/>
      <c r="S454" s="12"/>
      <c r="T454" s="12"/>
      <c r="U454" s="12"/>
      <c r="V454"/>
      <c r="W454"/>
      <c r="X454"/>
      <c r="Y454"/>
      <c r="Z454"/>
      <c r="AA454"/>
      <c r="AB454"/>
      <c r="AC454"/>
      <c r="AD454"/>
      <c r="AE454"/>
      <c r="AF454"/>
      <c r="AG454"/>
      <c r="AH454"/>
      <c r="AI454" s="12"/>
      <c r="AJ454" s="12"/>
      <c r="AK454" s="12"/>
      <c r="AL454" s="12"/>
      <c r="AM454" s="12"/>
      <c r="AN454"/>
      <c r="AO454" s="12"/>
      <c r="AP454" s="12"/>
    </row>
    <row r="455" spans="1:42" ht="15" x14ac:dyDescent="0.25">
      <c r="A455" s="11" t="s">
        <v>107</v>
      </c>
      <c r="E455" s="8"/>
      <c r="F455" s="8"/>
      <c r="G455" s="15"/>
      <c r="H455" s="15"/>
      <c r="I455" s="15"/>
      <c r="J455" s="15"/>
      <c r="K455" s="15"/>
      <c r="L455" s="15"/>
      <c r="M455" s="15"/>
      <c r="N455" s="15"/>
      <c r="O455" s="15"/>
      <c r="P455" s="2"/>
      <c r="Q455" s="5"/>
      <c r="R455" s="12"/>
      <c r="S455" s="12"/>
      <c r="T455" s="12"/>
      <c r="U455" s="12"/>
      <c r="V455"/>
      <c r="W455"/>
      <c r="X455"/>
      <c r="Y455"/>
      <c r="Z455"/>
      <c r="AA455"/>
      <c r="AB455"/>
      <c r="AC455"/>
      <c r="AD455"/>
      <c r="AE455"/>
      <c r="AF455"/>
      <c r="AG455"/>
      <c r="AH455"/>
      <c r="AI455" s="12"/>
      <c r="AJ455" s="12"/>
      <c r="AK455" s="12"/>
      <c r="AL455" s="12"/>
      <c r="AM455" s="12"/>
      <c r="AN455"/>
      <c r="AO455" s="12"/>
      <c r="AP455" s="12"/>
    </row>
    <row r="456" spans="1:42" ht="15" x14ac:dyDescent="0.25">
      <c r="A456" s="21" t="s">
        <v>322</v>
      </c>
      <c r="B456" s="21" t="s">
        <v>333</v>
      </c>
      <c r="C456" s="21" t="s">
        <v>323</v>
      </c>
      <c r="D456" s="21" t="s">
        <v>324</v>
      </c>
      <c r="E456" s="21" t="s">
        <v>325</v>
      </c>
      <c r="F456" s="21" t="s">
        <v>326</v>
      </c>
      <c r="G456" s="22" t="s">
        <v>327</v>
      </c>
      <c r="H456" s="22" t="s">
        <v>328</v>
      </c>
      <c r="I456" s="22" t="s">
        <v>329</v>
      </c>
      <c r="J456" s="22" t="s">
        <v>0</v>
      </c>
      <c r="K456" s="22" t="s">
        <v>1</v>
      </c>
      <c r="L456" s="22" t="s">
        <v>2</v>
      </c>
      <c r="M456" s="22" t="s">
        <v>330</v>
      </c>
      <c r="N456" s="22" t="s">
        <v>331</v>
      </c>
      <c r="O456" s="22" t="s">
        <v>332</v>
      </c>
      <c r="P456" s="2"/>
      <c r="Q456" s="5"/>
      <c r="R456" s="12"/>
      <c r="S456" s="12"/>
      <c r="T456" s="12"/>
      <c r="U456" s="12"/>
      <c r="V456"/>
      <c r="W456"/>
      <c r="X456"/>
      <c r="Y456"/>
      <c r="Z456"/>
      <c r="AA456"/>
      <c r="AB456"/>
      <c r="AC456"/>
      <c r="AD456"/>
      <c r="AE456"/>
      <c r="AF456"/>
      <c r="AG456"/>
      <c r="AH456"/>
      <c r="AI456" s="12"/>
      <c r="AJ456" s="12"/>
      <c r="AK456" s="12"/>
      <c r="AL456" s="12"/>
      <c r="AM456" s="12"/>
      <c r="AN456"/>
      <c r="AO456" s="12"/>
      <c r="AP456" s="12"/>
    </row>
    <row r="457" spans="1:42" ht="15" x14ac:dyDescent="0.25">
      <c r="A457" s="5" t="s">
        <v>108</v>
      </c>
      <c r="B457" s="5" t="s">
        <v>9</v>
      </c>
      <c r="C457" s="5" t="s">
        <v>264</v>
      </c>
      <c r="D457" s="5" t="s">
        <v>263</v>
      </c>
      <c r="E457" s="8">
        <v>45717</v>
      </c>
      <c r="F457" s="8">
        <v>45901</v>
      </c>
      <c r="G457" s="15">
        <v>40000</v>
      </c>
      <c r="H457" s="15">
        <v>0</v>
      </c>
      <c r="I457" s="15">
        <f t="shared" ref="I457" si="161">+G457+H457</f>
        <v>40000</v>
      </c>
      <c r="J457" s="15">
        <v>1148</v>
      </c>
      <c r="K457" s="15">
        <v>442.65</v>
      </c>
      <c r="L457" s="15">
        <v>1216</v>
      </c>
      <c r="M457" s="15">
        <v>25</v>
      </c>
      <c r="N457" s="15">
        <f t="shared" ref="N457" si="162">+J457+K457+L457+M457</f>
        <v>2831.65</v>
      </c>
      <c r="O457" s="15">
        <f t="shared" ref="O457" si="163">+I457-N457</f>
        <v>37168.35</v>
      </c>
      <c r="P457" s="5"/>
      <c r="Q457" s="5"/>
      <c r="R457" s="12"/>
      <c r="S457" s="12"/>
      <c r="T457" s="12"/>
      <c r="U457" s="12"/>
      <c r="V457"/>
      <c r="W457"/>
      <c r="X457"/>
      <c r="Y457"/>
      <c r="Z457"/>
      <c r="AA457"/>
      <c r="AB457"/>
      <c r="AC457"/>
      <c r="AD457"/>
      <c r="AE457"/>
      <c r="AF457"/>
      <c r="AG457"/>
      <c r="AH457"/>
      <c r="AI457" s="12"/>
      <c r="AJ457" s="12"/>
      <c r="AK457" s="12"/>
      <c r="AL457" s="12"/>
      <c r="AM457" s="12"/>
      <c r="AN457"/>
      <c r="AO457" s="12"/>
      <c r="AP457" s="12"/>
    </row>
    <row r="458" spans="1:42" ht="15.75" thickBot="1" x14ac:dyDescent="0.3">
      <c r="D458" s="24">
        <v>1</v>
      </c>
      <c r="E458" s="19"/>
      <c r="F458" s="19"/>
      <c r="G458" s="19">
        <f>SUM(G457)</f>
        <v>40000</v>
      </c>
      <c r="H458" s="19">
        <f t="shared" ref="H458:O458" si="164">SUM(H457)</f>
        <v>0</v>
      </c>
      <c r="I458" s="19">
        <f t="shared" si="164"/>
        <v>40000</v>
      </c>
      <c r="J458" s="19">
        <f t="shared" si="164"/>
        <v>1148</v>
      </c>
      <c r="K458" s="19">
        <f t="shared" si="164"/>
        <v>442.65</v>
      </c>
      <c r="L458" s="19">
        <f t="shared" si="164"/>
        <v>1216</v>
      </c>
      <c r="M458" s="19">
        <f t="shared" si="164"/>
        <v>25</v>
      </c>
      <c r="N458" s="19">
        <f t="shared" si="164"/>
        <v>2831.65</v>
      </c>
      <c r="O458" s="19">
        <f t="shared" si="164"/>
        <v>37168.35</v>
      </c>
      <c r="P458" s="5"/>
      <c r="Q458" s="5"/>
      <c r="R458" s="12"/>
      <c r="S458" s="12"/>
      <c r="T458" s="12"/>
      <c r="U458" s="12"/>
      <c r="V458"/>
      <c r="W458"/>
      <c r="X458"/>
      <c r="Y458"/>
      <c r="Z458"/>
      <c r="AA458"/>
      <c r="AB458"/>
      <c r="AC458"/>
      <c r="AD458"/>
      <c r="AE458"/>
      <c r="AF458"/>
      <c r="AG458"/>
      <c r="AH458"/>
      <c r="AI458" s="12"/>
      <c r="AJ458" s="12"/>
      <c r="AK458" s="12"/>
      <c r="AL458" s="12"/>
      <c r="AM458" s="12"/>
      <c r="AN458"/>
      <c r="AO458" s="12"/>
      <c r="AP458" s="12"/>
    </row>
    <row r="459" spans="1:42" ht="15" x14ac:dyDescent="0.25">
      <c r="E459" s="8"/>
      <c r="F459" s="8"/>
      <c r="G459" s="15"/>
      <c r="H459" s="15"/>
      <c r="I459" s="15"/>
      <c r="J459" s="15"/>
      <c r="K459" s="15"/>
      <c r="L459" s="15"/>
      <c r="M459" s="15"/>
      <c r="N459" s="15"/>
      <c r="O459" s="15"/>
      <c r="P459" s="2"/>
      <c r="Q459" s="5"/>
      <c r="R459" s="12"/>
      <c r="S459" s="12"/>
      <c r="T459" s="12"/>
      <c r="U459" s="12"/>
      <c r="V459"/>
      <c r="W459"/>
      <c r="X459"/>
      <c r="Y459"/>
      <c r="Z459"/>
      <c r="AA459"/>
      <c r="AB459"/>
      <c r="AC459"/>
      <c r="AD459"/>
      <c r="AE459"/>
      <c r="AF459"/>
      <c r="AG459"/>
      <c r="AH459"/>
      <c r="AI459"/>
      <c r="AJ459" s="12"/>
      <c r="AK459" s="12"/>
      <c r="AL459" s="12"/>
      <c r="AM459" s="12"/>
      <c r="AN459"/>
      <c r="AO459" s="12"/>
      <c r="AP459" s="12"/>
    </row>
    <row r="460" spans="1:42" ht="15" x14ac:dyDescent="0.25">
      <c r="A460" s="11" t="s">
        <v>131</v>
      </c>
      <c r="E460" s="8"/>
      <c r="F460" s="8"/>
      <c r="G460" s="15"/>
      <c r="H460" s="15"/>
      <c r="I460" s="15"/>
      <c r="J460" s="15"/>
      <c r="K460" s="15"/>
      <c r="L460" s="15"/>
      <c r="M460" s="15"/>
      <c r="N460" s="15"/>
      <c r="O460" s="15"/>
      <c r="P460" s="2"/>
      <c r="Q460" s="5"/>
      <c r="R460" s="12"/>
      <c r="S460" s="12"/>
      <c r="T460" s="12"/>
      <c r="U460" s="12"/>
      <c r="V460"/>
      <c r="W460"/>
      <c r="X460"/>
      <c r="Y460"/>
      <c r="Z460"/>
      <c r="AA460"/>
      <c r="AB460"/>
      <c r="AC460"/>
      <c r="AD460"/>
      <c r="AE460"/>
      <c r="AF460"/>
      <c r="AG460"/>
      <c r="AH460"/>
      <c r="AI460"/>
      <c r="AJ460" s="12"/>
      <c r="AK460" s="12"/>
      <c r="AL460" s="12"/>
      <c r="AM460" s="12"/>
      <c r="AN460"/>
      <c r="AO460" s="12"/>
      <c r="AP460" s="12"/>
    </row>
    <row r="461" spans="1:42" ht="15" x14ac:dyDescent="0.25">
      <c r="A461" s="21" t="s">
        <v>322</v>
      </c>
      <c r="B461" s="21" t="s">
        <v>333</v>
      </c>
      <c r="C461" s="21" t="s">
        <v>323</v>
      </c>
      <c r="D461" s="21" t="s">
        <v>324</v>
      </c>
      <c r="E461" s="21" t="s">
        <v>325</v>
      </c>
      <c r="F461" s="21" t="s">
        <v>326</v>
      </c>
      <c r="G461" s="22" t="s">
        <v>327</v>
      </c>
      <c r="H461" s="22" t="s">
        <v>328</v>
      </c>
      <c r="I461" s="22" t="s">
        <v>329</v>
      </c>
      <c r="J461" s="22" t="s">
        <v>0</v>
      </c>
      <c r="K461" s="22" t="s">
        <v>1</v>
      </c>
      <c r="L461" s="22" t="s">
        <v>2</v>
      </c>
      <c r="M461" s="22" t="s">
        <v>330</v>
      </c>
      <c r="N461" s="22" t="s">
        <v>331</v>
      </c>
      <c r="O461" s="22" t="s">
        <v>332</v>
      </c>
      <c r="P461" s="2"/>
      <c r="Q461" s="5"/>
      <c r="R461" s="12"/>
      <c r="S461" s="12"/>
      <c r="T461" s="12"/>
      <c r="U461" s="12"/>
      <c r="V461"/>
      <c r="W461"/>
      <c r="X461"/>
      <c r="Y461"/>
      <c r="Z461"/>
      <c r="AA461"/>
      <c r="AB461"/>
      <c r="AC461"/>
      <c r="AD461"/>
      <c r="AE461"/>
      <c r="AF461"/>
      <c r="AG461"/>
      <c r="AH461"/>
      <c r="AI461"/>
      <c r="AJ461" s="12"/>
      <c r="AK461" s="12"/>
      <c r="AL461" s="12"/>
      <c r="AM461" s="12"/>
      <c r="AN461"/>
      <c r="AO461" s="12"/>
      <c r="AP461" s="12"/>
    </row>
    <row r="462" spans="1:42" ht="15" x14ac:dyDescent="0.25">
      <c r="A462" s="5" t="s">
        <v>133</v>
      </c>
      <c r="B462" s="5" t="s">
        <v>32</v>
      </c>
      <c r="C462" s="5" t="s">
        <v>264</v>
      </c>
      <c r="D462" s="5" t="s">
        <v>263</v>
      </c>
      <c r="E462" s="8">
        <v>45839</v>
      </c>
      <c r="F462" s="8">
        <v>46023</v>
      </c>
      <c r="G462" s="15">
        <v>70000</v>
      </c>
      <c r="H462" s="15">
        <v>0</v>
      </c>
      <c r="I462" s="15">
        <f t="shared" ref="I462:I467" si="165">+G462+H462</f>
        <v>70000</v>
      </c>
      <c r="J462" s="15">
        <v>2009</v>
      </c>
      <c r="K462" s="15">
        <v>5368.48</v>
      </c>
      <c r="L462" s="15">
        <v>2128</v>
      </c>
      <c r="M462" s="15">
        <v>2125</v>
      </c>
      <c r="N462" s="15">
        <f t="shared" ref="N462:N467" si="166">+J462+K462+L462+M462</f>
        <v>11630.48</v>
      </c>
      <c r="O462" s="15">
        <f t="shared" ref="O462:O467" si="167">+I462-N462</f>
        <v>58369.520000000004</v>
      </c>
      <c r="P462" s="5"/>
      <c r="Q462" s="5"/>
      <c r="R462" s="12"/>
      <c r="S462" s="12"/>
      <c r="T462" s="12"/>
      <c r="U462" s="12"/>
      <c r="V462"/>
      <c r="W462"/>
      <c r="X462"/>
      <c r="Y462"/>
      <c r="Z462"/>
      <c r="AA462"/>
      <c r="AB462"/>
      <c r="AC462"/>
      <c r="AD462"/>
      <c r="AE462"/>
      <c r="AF462"/>
      <c r="AG462"/>
      <c r="AH462"/>
      <c r="AI462"/>
      <c r="AJ462" s="12"/>
      <c r="AK462" s="12"/>
      <c r="AL462" s="12"/>
      <c r="AM462" s="12"/>
      <c r="AN462"/>
      <c r="AO462" s="12"/>
      <c r="AP462" s="12"/>
    </row>
    <row r="463" spans="1:42" ht="15" x14ac:dyDescent="0.25">
      <c r="A463" s="5" t="s">
        <v>135</v>
      </c>
      <c r="B463" s="5" t="s">
        <v>6</v>
      </c>
      <c r="C463" s="5" t="s">
        <v>264</v>
      </c>
      <c r="D463" s="5" t="s">
        <v>262</v>
      </c>
      <c r="E463" s="8">
        <v>45870</v>
      </c>
      <c r="F463" s="8">
        <v>46054</v>
      </c>
      <c r="G463" s="15">
        <v>50000</v>
      </c>
      <c r="H463" s="15">
        <v>0</v>
      </c>
      <c r="I463" s="15">
        <f t="shared" si="165"/>
        <v>50000</v>
      </c>
      <c r="J463" s="15">
        <v>1435</v>
      </c>
      <c r="K463" s="15">
        <v>1854</v>
      </c>
      <c r="L463" s="15">
        <v>1520</v>
      </c>
      <c r="M463" s="15">
        <v>25</v>
      </c>
      <c r="N463" s="15">
        <f t="shared" si="166"/>
        <v>4834</v>
      </c>
      <c r="O463" s="15">
        <f t="shared" si="167"/>
        <v>45166</v>
      </c>
      <c r="P463" s="5"/>
      <c r="Q463" s="5"/>
      <c r="R463" s="12"/>
      <c r="S463" s="12"/>
      <c r="T463" s="12"/>
      <c r="U463" s="12"/>
      <c r="V463"/>
      <c r="W463"/>
      <c r="X463"/>
      <c r="Y463"/>
      <c r="Z463"/>
      <c r="AA463"/>
      <c r="AB463"/>
      <c r="AC463"/>
      <c r="AD463"/>
      <c r="AE463"/>
      <c r="AF463"/>
      <c r="AG463"/>
      <c r="AH463"/>
      <c r="AI463" s="12"/>
      <c r="AJ463" s="12"/>
      <c r="AK463" s="12"/>
      <c r="AL463" s="12"/>
      <c r="AM463" s="12"/>
      <c r="AN463"/>
      <c r="AO463" s="12"/>
      <c r="AP463" s="12"/>
    </row>
    <row r="464" spans="1:42" ht="15" x14ac:dyDescent="0.25">
      <c r="A464" s="5" t="s">
        <v>137</v>
      </c>
      <c r="B464" s="5" t="s">
        <v>6</v>
      </c>
      <c r="C464" s="5" t="s">
        <v>264</v>
      </c>
      <c r="D464" s="5" t="s">
        <v>262</v>
      </c>
      <c r="E464" s="8">
        <v>45778</v>
      </c>
      <c r="F464" s="8">
        <v>45962</v>
      </c>
      <c r="G464" s="15">
        <v>50000</v>
      </c>
      <c r="H464" s="15">
        <v>0</v>
      </c>
      <c r="I464" s="15">
        <f t="shared" si="165"/>
        <v>50000</v>
      </c>
      <c r="J464" s="15">
        <v>1435</v>
      </c>
      <c r="K464" s="15">
        <v>1854</v>
      </c>
      <c r="L464" s="15">
        <v>1520</v>
      </c>
      <c r="M464" s="15">
        <v>25</v>
      </c>
      <c r="N464" s="15">
        <f t="shared" si="166"/>
        <v>4834</v>
      </c>
      <c r="O464" s="15">
        <f t="shared" si="167"/>
        <v>45166</v>
      </c>
      <c r="P464" s="5"/>
      <c r="Q464" s="5"/>
      <c r="R464" s="12"/>
      <c r="S464" s="12"/>
      <c r="T464" s="12"/>
      <c r="U464" s="12"/>
      <c r="V464"/>
      <c r="W464"/>
      <c r="X464"/>
      <c r="Y464"/>
      <c r="Z464"/>
      <c r="AA464"/>
      <c r="AB464"/>
      <c r="AC464"/>
      <c r="AD464"/>
      <c r="AE464"/>
      <c r="AF464"/>
      <c r="AG464"/>
      <c r="AH464"/>
      <c r="AI464" s="12"/>
      <c r="AJ464" s="12"/>
      <c r="AK464" s="12"/>
      <c r="AL464" s="12"/>
      <c r="AM464" s="12"/>
      <c r="AN464"/>
      <c r="AO464" s="12"/>
      <c r="AP464" s="12"/>
    </row>
    <row r="465" spans="1:42" ht="15" x14ac:dyDescent="0.25">
      <c r="A465" s="5" t="s">
        <v>132</v>
      </c>
      <c r="B465" s="5" t="s">
        <v>6</v>
      </c>
      <c r="C465" s="5" t="s">
        <v>264</v>
      </c>
      <c r="D465" s="5" t="s">
        <v>263</v>
      </c>
      <c r="E465" s="8">
        <v>45778</v>
      </c>
      <c r="F465" s="8">
        <v>45962</v>
      </c>
      <c r="G465" s="15">
        <v>50000</v>
      </c>
      <c r="H465" s="15">
        <v>0</v>
      </c>
      <c r="I465" s="15">
        <f t="shared" si="165"/>
        <v>50000</v>
      </c>
      <c r="J465" s="15">
        <v>1435</v>
      </c>
      <c r="K465" s="15">
        <v>1854</v>
      </c>
      <c r="L465" s="15">
        <v>1520</v>
      </c>
      <c r="M465" s="15">
        <v>25</v>
      </c>
      <c r="N465" s="15">
        <f t="shared" si="166"/>
        <v>4834</v>
      </c>
      <c r="O465" s="15">
        <f t="shared" si="167"/>
        <v>45166</v>
      </c>
      <c r="P465" s="5"/>
      <c r="Q465" s="5"/>
      <c r="R465" s="12"/>
      <c r="S465" s="12"/>
      <c r="T465" s="12"/>
      <c r="U465" s="12"/>
      <c r="V465"/>
      <c r="W465"/>
      <c r="X465"/>
      <c r="Y465"/>
      <c r="Z465"/>
      <c r="AA465"/>
      <c r="AB465"/>
      <c r="AC465"/>
      <c r="AD465"/>
      <c r="AE465"/>
      <c r="AF465"/>
      <c r="AG465"/>
      <c r="AH465"/>
      <c r="AI465" s="12"/>
      <c r="AJ465" s="12"/>
      <c r="AK465" s="12"/>
      <c r="AL465" s="12"/>
      <c r="AM465" s="12"/>
      <c r="AN465"/>
      <c r="AO465" s="12"/>
      <c r="AP465" s="12"/>
    </row>
    <row r="466" spans="1:42" ht="15" x14ac:dyDescent="0.25">
      <c r="A466" s="5" t="s">
        <v>136</v>
      </c>
      <c r="B466" s="5" t="s">
        <v>6</v>
      </c>
      <c r="C466" s="5" t="s">
        <v>264</v>
      </c>
      <c r="D466" s="5" t="s">
        <v>262</v>
      </c>
      <c r="E466" s="8">
        <v>45717</v>
      </c>
      <c r="F466" s="8">
        <v>45901</v>
      </c>
      <c r="G466" s="15">
        <v>31500</v>
      </c>
      <c r="H466" s="15">
        <v>0</v>
      </c>
      <c r="I466" s="15">
        <f t="shared" si="165"/>
        <v>31500</v>
      </c>
      <c r="J466" s="15">
        <v>904.05</v>
      </c>
      <c r="K466" s="15">
        <v>0</v>
      </c>
      <c r="L466" s="15">
        <v>957.6</v>
      </c>
      <c r="M466" s="15">
        <v>25</v>
      </c>
      <c r="N466" s="15">
        <f t="shared" si="166"/>
        <v>1886.65</v>
      </c>
      <c r="O466" s="15">
        <f t="shared" si="167"/>
        <v>29613.35</v>
      </c>
      <c r="P466" s="5"/>
      <c r="Q466" s="5"/>
      <c r="R466" s="12"/>
      <c r="S466" s="12"/>
      <c r="T466" s="12"/>
      <c r="U466" s="12"/>
      <c r="V466"/>
      <c r="W466"/>
      <c r="X466"/>
      <c r="Y466"/>
      <c r="Z466"/>
      <c r="AA466"/>
      <c r="AB466"/>
      <c r="AC466"/>
      <c r="AD466"/>
      <c r="AE466"/>
      <c r="AF466"/>
      <c r="AG466"/>
      <c r="AH466"/>
      <c r="AI466" s="12"/>
      <c r="AJ466" s="12"/>
      <c r="AK466" s="12"/>
      <c r="AL466" s="12"/>
      <c r="AM466" s="12"/>
      <c r="AN466"/>
      <c r="AO466" s="12"/>
      <c r="AP466" s="12"/>
    </row>
    <row r="467" spans="1:42" ht="15" x14ac:dyDescent="0.25">
      <c r="A467" s="5" t="s">
        <v>134</v>
      </c>
      <c r="B467" s="5" t="s">
        <v>6</v>
      </c>
      <c r="C467" s="5" t="s">
        <v>264</v>
      </c>
      <c r="D467" s="5" t="s">
        <v>263</v>
      </c>
      <c r="E467" s="8">
        <v>45839</v>
      </c>
      <c r="F467" s="8">
        <v>46023</v>
      </c>
      <c r="G467" s="15">
        <v>50000</v>
      </c>
      <c r="H467" s="15">
        <v>0</v>
      </c>
      <c r="I467" s="15">
        <f t="shared" si="165"/>
        <v>50000</v>
      </c>
      <c r="J467" s="15">
        <v>1435</v>
      </c>
      <c r="K467" s="15">
        <v>1854</v>
      </c>
      <c r="L467" s="15">
        <v>1520</v>
      </c>
      <c r="M467" s="15">
        <v>25</v>
      </c>
      <c r="N467" s="15">
        <f t="shared" si="166"/>
        <v>4834</v>
      </c>
      <c r="O467" s="15">
        <f t="shared" si="167"/>
        <v>45166</v>
      </c>
      <c r="P467" s="5"/>
      <c r="Q467" s="5"/>
      <c r="R467" s="12"/>
      <c r="S467" s="12"/>
      <c r="T467" s="12"/>
      <c r="U467" s="12"/>
      <c r="V467"/>
      <c r="W467"/>
      <c r="X467"/>
      <c r="Y467"/>
      <c r="Z467"/>
      <c r="AA467"/>
      <c r="AB467"/>
      <c r="AC467"/>
      <c r="AD467"/>
      <c r="AE467"/>
      <c r="AF467"/>
      <c r="AG467"/>
      <c r="AH467"/>
      <c r="AI467"/>
      <c r="AJ467" s="12"/>
      <c r="AK467" s="12"/>
      <c r="AL467" s="12"/>
      <c r="AM467" s="12"/>
      <c r="AN467"/>
      <c r="AO467" s="12"/>
      <c r="AP467" s="12"/>
    </row>
    <row r="468" spans="1:42" ht="15.75" thickBot="1" x14ac:dyDescent="0.3">
      <c r="D468" s="24">
        <v>6</v>
      </c>
      <c r="E468" s="19"/>
      <c r="F468" s="19"/>
      <c r="G468" s="19">
        <f>SUM(G462:G467)</f>
        <v>301500</v>
      </c>
      <c r="H468" s="19">
        <f t="shared" ref="H468:O468" si="168">SUM(H462:H467)</f>
        <v>0</v>
      </c>
      <c r="I468" s="19">
        <f t="shared" si="168"/>
        <v>301500</v>
      </c>
      <c r="J468" s="19">
        <f t="shared" si="168"/>
        <v>8653.0499999999993</v>
      </c>
      <c r="K468" s="19">
        <f t="shared" si="168"/>
        <v>12784.48</v>
      </c>
      <c r="L468" s="19">
        <f t="shared" si="168"/>
        <v>9165.6</v>
      </c>
      <c r="M468" s="19">
        <f t="shared" si="168"/>
        <v>2250</v>
      </c>
      <c r="N468" s="19">
        <f t="shared" si="168"/>
        <v>32853.130000000005</v>
      </c>
      <c r="O468" s="19">
        <f t="shared" si="168"/>
        <v>268646.87</v>
      </c>
      <c r="Q468" s="5"/>
      <c r="R468" s="12"/>
      <c r="S468" s="12"/>
      <c r="T468" s="12"/>
      <c r="U468" s="12"/>
    </row>
    <row r="469" spans="1:42" ht="15" x14ac:dyDescent="0.25">
      <c r="E469" s="8"/>
      <c r="F469" s="8"/>
      <c r="G469" s="15"/>
      <c r="H469" s="15"/>
      <c r="I469" s="15"/>
      <c r="J469" s="15"/>
      <c r="K469" s="15"/>
      <c r="L469" s="15"/>
      <c r="M469" s="15"/>
      <c r="N469" s="15"/>
      <c r="O469" s="15"/>
      <c r="P469" s="2"/>
      <c r="Q469" s="5"/>
      <c r="R469" s="12"/>
      <c r="S469" s="12"/>
      <c r="T469" s="12"/>
      <c r="U469" s="12"/>
      <c r="V469"/>
      <c r="W469"/>
      <c r="X469"/>
      <c r="Y469"/>
      <c r="Z469"/>
      <c r="AA469"/>
      <c r="AB469"/>
      <c r="AC469"/>
      <c r="AD469"/>
      <c r="AE469"/>
      <c r="AF469"/>
      <c r="AG469"/>
      <c r="AH469"/>
      <c r="AI469"/>
      <c r="AJ469" s="12"/>
      <c r="AK469" s="12"/>
      <c r="AL469" s="12"/>
      <c r="AM469" s="12"/>
      <c r="AN469"/>
      <c r="AO469" s="12"/>
      <c r="AP469" s="12"/>
    </row>
    <row r="470" spans="1:42" ht="15" x14ac:dyDescent="0.25">
      <c r="A470" s="11" t="s">
        <v>62</v>
      </c>
      <c r="B470" s="6"/>
      <c r="E470" s="8"/>
      <c r="F470" s="8"/>
      <c r="G470" s="15"/>
      <c r="H470" s="15"/>
      <c r="I470" s="15"/>
      <c r="J470" s="15"/>
      <c r="K470" s="15"/>
      <c r="L470" s="15"/>
      <c r="M470" s="15"/>
      <c r="N470" s="15"/>
      <c r="O470" s="15"/>
      <c r="P470" s="2"/>
      <c r="Q470" s="5"/>
      <c r="R470" s="12"/>
      <c r="S470" s="12"/>
      <c r="T470" s="12"/>
      <c r="U470" s="12"/>
      <c r="V470"/>
      <c r="W470"/>
      <c r="X470"/>
      <c r="Y470"/>
      <c r="Z470"/>
      <c r="AA470"/>
      <c r="AB470"/>
      <c r="AC470"/>
      <c r="AD470"/>
      <c r="AE470"/>
      <c r="AF470"/>
      <c r="AG470"/>
      <c r="AH470"/>
      <c r="AI470" s="12"/>
      <c r="AJ470" s="12"/>
      <c r="AK470" s="12"/>
      <c r="AL470" s="12"/>
      <c r="AM470" s="12"/>
      <c r="AN470"/>
      <c r="AO470" s="12"/>
      <c r="AP470" s="12"/>
    </row>
    <row r="471" spans="1:42" ht="15" x14ac:dyDescent="0.25">
      <c r="A471" s="21" t="s">
        <v>322</v>
      </c>
      <c r="B471" s="21" t="s">
        <v>333</v>
      </c>
      <c r="C471" s="21" t="s">
        <v>323</v>
      </c>
      <c r="D471" s="21" t="s">
        <v>324</v>
      </c>
      <c r="E471" s="21" t="s">
        <v>325</v>
      </c>
      <c r="F471" s="21" t="s">
        <v>326</v>
      </c>
      <c r="G471" s="22" t="s">
        <v>327</v>
      </c>
      <c r="H471" s="22" t="s">
        <v>328</v>
      </c>
      <c r="I471" s="22" t="s">
        <v>329</v>
      </c>
      <c r="J471" s="22" t="s">
        <v>0</v>
      </c>
      <c r="K471" s="22" t="s">
        <v>1</v>
      </c>
      <c r="L471" s="22" t="s">
        <v>2</v>
      </c>
      <c r="M471" s="22" t="s">
        <v>330</v>
      </c>
      <c r="N471" s="22" t="s">
        <v>331</v>
      </c>
      <c r="O471" s="22" t="s">
        <v>332</v>
      </c>
      <c r="P471" s="2"/>
      <c r="Q471" s="5"/>
      <c r="R471" s="12"/>
      <c r="S471" s="12"/>
      <c r="T471" s="12"/>
      <c r="U471" s="12"/>
      <c r="V471"/>
      <c r="W471"/>
      <c r="X471"/>
      <c r="Y471"/>
      <c r="Z471"/>
      <c r="AA471"/>
      <c r="AB471"/>
      <c r="AC471"/>
      <c r="AD471"/>
      <c r="AE471"/>
      <c r="AF471"/>
      <c r="AG471"/>
      <c r="AH471"/>
      <c r="AI471" s="12"/>
      <c r="AJ471" s="12"/>
      <c r="AK471" s="12"/>
      <c r="AL471" s="12"/>
      <c r="AM471" s="12"/>
      <c r="AN471"/>
      <c r="AO471" s="12"/>
      <c r="AP471" s="12"/>
    </row>
    <row r="472" spans="1:42" ht="15" x14ac:dyDescent="0.25">
      <c r="A472" s="5" t="s">
        <v>399</v>
      </c>
      <c r="B472" s="5" t="s">
        <v>65</v>
      </c>
      <c r="C472" s="5" t="s">
        <v>264</v>
      </c>
      <c r="D472" s="5" t="s">
        <v>262</v>
      </c>
      <c r="E472" s="8">
        <v>45717</v>
      </c>
      <c r="F472" s="8">
        <v>45901</v>
      </c>
      <c r="G472" s="15">
        <v>105000</v>
      </c>
      <c r="H472" s="15">
        <v>0</v>
      </c>
      <c r="I472" s="15">
        <f t="shared" ref="I472:I479" si="169">+G472+H472</f>
        <v>105000</v>
      </c>
      <c r="J472" s="15">
        <v>3013.5</v>
      </c>
      <c r="K472" s="15">
        <v>12852.63</v>
      </c>
      <c r="L472" s="15">
        <v>3192</v>
      </c>
      <c r="M472" s="15">
        <v>1740.46</v>
      </c>
      <c r="N472" s="15">
        <f t="shared" ref="N472:N479" si="170">+J472+K472+L472+M472</f>
        <v>20798.589999999997</v>
      </c>
      <c r="O472" s="15">
        <f t="shared" ref="O472:O479" si="171">+I472-N472</f>
        <v>84201.41</v>
      </c>
      <c r="P472" s="5"/>
      <c r="Q472" s="5"/>
      <c r="R472" s="12"/>
      <c r="S472" s="12"/>
      <c r="T472" s="12"/>
      <c r="U472" s="12"/>
      <c r="V472"/>
      <c r="W472"/>
      <c r="X472"/>
      <c r="Y472"/>
      <c r="Z472"/>
      <c r="AA472"/>
      <c r="AB472"/>
      <c r="AC472"/>
      <c r="AD472"/>
      <c r="AE472"/>
      <c r="AF472"/>
      <c r="AG472"/>
      <c r="AH472"/>
      <c r="AI472" s="12"/>
      <c r="AJ472" s="12"/>
      <c r="AK472" s="12"/>
      <c r="AL472" s="12"/>
      <c r="AM472" s="12"/>
      <c r="AN472"/>
      <c r="AO472" s="12"/>
      <c r="AP472" s="12"/>
    </row>
    <row r="473" spans="1:42" ht="15" x14ac:dyDescent="0.25">
      <c r="A473" s="5" t="s">
        <v>66</v>
      </c>
      <c r="B473" s="5" t="s">
        <v>32</v>
      </c>
      <c r="C473" s="5" t="s">
        <v>264</v>
      </c>
      <c r="D473" s="5" t="s">
        <v>263</v>
      </c>
      <c r="E473" s="8">
        <v>45717</v>
      </c>
      <c r="F473" s="8">
        <v>45901</v>
      </c>
      <c r="G473" s="15">
        <v>60000</v>
      </c>
      <c r="H473" s="15">
        <v>0</v>
      </c>
      <c r="I473" s="15">
        <f t="shared" si="169"/>
        <v>60000</v>
      </c>
      <c r="J473" s="15">
        <v>1722</v>
      </c>
      <c r="K473" s="15">
        <v>3486.68</v>
      </c>
      <c r="L473" s="15">
        <v>1824</v>
      </c>
      <c r="M473" s="15">
        <v>25</v>
      </c>
      <c r="N473" s="15">
        <f t="shared" si="170"/>
        <v>7057.68</v>
      </c>
      <c r="O473" s="15">
        <f t="shared" si="171"/>
        <v>52942.32</v>
      </c>
      <c r="P473" s="5"/>
      <c r="Q473" s="5"/>
      <c r="R473" s="12"/>
      <c r="S473" s="12"/>
      <c r="T473" s="12"/>
      <c r="U473" s="12"/>
      <c r="V473"/>
      <c r="W473"/>
      <c r="X473"/>
      <c r="Y473"/>
      <c r="Z473"/>
      <c r="AA473"/>
      <c r="AB473"/>
      <c r="AC473"/>
      <c r="AD473"/>
      <c r="AE473"/>
      <c r="AF473"/>
      <c r="AG473"/>
      <c r="AH473"/>
      <c r="AI473" s="12"/>
      <c r="AJ473" s="12"/>
      <c r="AK473" s="12"/>
      <c r="AL473" s="12"/>
      <c r="AM473" s="12"/>
      <c r="AN473"/>
      <c r="AO473" s="12"/>
      <c r="AP473" s="12"/>
    </row>
    <row r="474" spans="1:42" ht="15" x14ac:dyDescent="0.25">
      <c r="A474" s="5" t="s">
        <v>63</v>
      </c>
      <c r="B474" s="5" t="s">
        <v>64</v>
      </c>
      <c r="C474" s="5" t="s">
        <v>264</v>
      </c>
      <c r="D474" s="5" t="s">
        <v>263</v>
      </c>
      <c r="E474" s="8">
        <v>45778</v>
      </c>
      <c r="F474" s="8">
        <v>45962</v>
      </c>
      <c r="G474" s="15">
        <v>76000</v>
      </c>
      <c r="H474" s="15">
        <v>0</v>
      </c>
      <c r="I474" s="15">
        <f t="shared" si="169"/>
        <v>76000</v>
      </c>
      <c r="J474" s="15">
        <v>2181.1999999999998</v>
      </c>
      <c r="K474" s="15">
        <v>5811.37</v>
      </c>
      <c r="L474" s="15">
        <v>2310.4</v>
      </c>
      <c r="M474" s="15">
        <v>3455.92</v>
      </c>
      <c r="N474" s="15">
        <f t="shared" si="170"/>
        <v>13758.89</v>
      </c>
      <c r="O474" s="15">
        <f t="shared" si="171"/>
        <v>62241.11</v>
      </c>
      <c r="P474" s="5"/>
      <c r="Q474" s="5"/>
      <c r="R474" s="12"/>
      <c r="S474" s="12"/>
      <c r="T474" s="12"/>
      <c r="U474" s="12"/>
      <c r="V474"/>
      <c r="W474"/>
      <c r="X474"/>
      <c r="Y474"/>
      <c r="Z474"/>
      <c r="AA474"/>
      <c r="AB474"/>
      <c r="AC474"/>
      <c r="AD474"/>
      <c r="AE474"/>
      <c r="AF474"/>
      <c r="AG474"/>
      <c r="AH474"/>
      <c r="AI474"/>
      <c r="AJ474" s="12"/>
      <c r="AK474" s="12"/>
      <c r="AL474" s="12"/>
      <c r="AM474" s="12"/>
      <c r="AN474"/>
      <c r="AO474" s="12"/>
      <c r="AP474" s="12"/>
    </row>
    <row r="475" spans="1:42" ht="15" x14ac:dyDescent="0.25">
      <c r="A475" s="5" t="s">
        <v>67</v>
      </c>
      <c r="B475" s="5" t="s">
        <v>64</v>
      </c>
      <c r="C475" s="5" t="s">
        <v>264</v>
      </c>
      <c r="D475" s="5" t="s">
        <v>263</v>
      </c>
      <c r="E475" s="8">
        <v>45870</v>
      </c>
      <c r="F475" s="8">
        <v>46054</v>
      </c>
      <c r="G475" s="15">
        <v>60000</v>
      </c>
      <c r="H475" s="15">
        <v>0</v>
      </c>
      <c r="I475" s="15">
        <f t="shared" si="169"/>
        <v>60000</v>
      </c>
      <c r="J475" s="15">
        <v>1722</v>
      </c>
      <c r="K475" s="15">
        <v>3143.58</v>
      </c>
      <c r="L475" s="15">
        <v>1824</v>
      </c>
      <c r="M475" s="15">
        <v>1740.46</v>
      </c>
      <c r="N475" s="15">
        <f t="shared" si="170"/>
        <v>8430.0400000000009</v>
      </c>
      <c r="O475" s="15">
        <f t="shared" si="171"/>
        <v>51569.96</v>
      </c>
      <c r="P475" s="5"/>
      <c r="Q475" s="5"/>
      <c r="R475" s="12"/>
      <c r="S475" s="12"/>
      <c r="T475" s="12"/>
      <c r="U475" s="12"/>
      <c r="V475"/>
      <c r="W475"/>
      <c r="X475"/>
      <c r="Y475"/>
      <c r="Z475"/>
      <c r="AA475"/>
      <c r="AB475"/>
      <c r="AC475"/>
      <c r="AD475"/>
      <c r="AE475"/>
      <c r="AF475"/>
      <c r="AG475"/>
      <c r="AH475"/>
      <c r="AI475"/>
      <c r="AJ475" s="12"/>
      <c r="AK475" s="12"/>
      <c r="AL475" s="12"/>
      <c r="AM475" s="12"/>
      <c r="AN475"/>
      <c r="AO475" s="12"/>
      <c r="AP475" s="12"/>
    </row>
    <row r="476" spans="1:42" ht="15" x14ac:dyDescent="0.25">
      <c r="A476" s="5" t="s">
        <v>69</v>
      </c>
      <c r="B476" s="5" t="s">
        <v>8</v>
      </c>
      <c r="C476" s="5" t="s">
        <v>264</v>
      </c>
      <c r="D476" s="5" t="s">
        <v>262</v>
      </c>
      <c r="E476" s="8">
        <v>45778</v>
      </c>
      <c r="F476" s="8">
        <v>45962</v>
      </c>
      <c r="G476" s="15">
        <v>50000</v>
      </c>
      <c r="H476" s="15">
        <v>0</v>
      </c>
      <c r="I476" s="15">
        <f t="shared" si="169"/>
        <v>50000</v>
      </c>
      <c r="J476" s="15">
        <v>1435</v>
      </c>
      <c r="K476" s="15">
        <v>1854</v>
      </c>
      <c r="L476" s="15">
        <v>1520</v>
      </c>
      <c r="M476" s="15">
        <v>25</v>
      </c>
      <c r="N476" s="15">
        <f t="shared" si="170"/>
        <v>4834</v>
      </c>
      <c r="O476" s="15">
        <f t="shared" si="171"/>
        <v>45166</v>
      </c>
      <c r="P476" s="5"/>
      <c r="Q476" s="5"/>
      <c r="R476" s="12"/>
      <c r="S476" s="12"/>
      <c r="T476" s="12"/>
      <c r="U476" s="12"/>
      <c r="V476"/>
      <c r="W476"/>
      <c r="X476"/>
      <c r="Y476"/>
      <c r="Z476"/>
      <c r="AA476"/>
      <c r="AB476"/>
      <c r="AC476"/>
      <c r="AD476"/>
      <c r="AE476"/>
      <c r="AF476"/>
      <c r="AG476"/>
      <c r="AH476"/>
      <c r="AI476"/>
      <c r="AJ476" s="12"/>
      <c r="AK476" s="12"/>
      <c r="AL476" s="12"/>
      <c r="AM476" s="12"/>
      <c r="AN476"/>
      <c r="AO476" s="12"/>
      <c r="AP476" s="12"/>
    </row>
    <row r="477" spans="1:42" s="5" customFormat="1" ht="15" x14ac:dyDescent="0.25">
      <c r="A477" s="5" t="s">
        <v>355</v>
      </c>
      <c r="B477" s="5" t="s">
        <v>16</v>
      </c>
      <c r="C477" s="5" t="s">
        <v>264</v>
      </c>
      <c r="D477" s="5" t="s">
        <v>262</v>
      </c>
      <c r="E477" s="8">
        <v>45839</v>
      </c>
      <c r="F477" s="8">
        <v>46023</v>
      </c>
      <c r="G477" s="15">
        <v>55000</v>
      </c>
      <c r="H477" s="15">
        <v>0</v>
      </c>
      <c r="I477" s="15">
        <v>55000</v>
      </c>
      <c r="J477" s="15">
        <v>1578.5</v>
      </c>
      <c r="K477" s="15">
        <v>2559.6799999999998</v>
      </c>
      <c r="L477" s="15">
        <v>1672</v>
      </c>
      <c r="M477" s="15">
        <v>25</v>
      </c>
      <c r="N477" s="15">
        <v>5835.18</v>
      </c>
      <c r="O477" s="15">
        <v>49164.82</v>
      </c>
      <c r="R477" s="12"/>
      <c r="S477" s="12"/>
      <c r="T477" s="12"/>
      <c r="U477" s="12"/>
    </row>
    <row r="478" spans="1:42" s="5" customFormat="1" ht="15" x14ac:dyDescent="0.25">
      <c r="A478" s="5" t="s">
        <v>356</v>
      </c>
      <c r="B478" s="5" t="s">
        <v>16</v>
      </c>
      <c r="C478" s="5" t="s">
        <v>264</v>
      </c>
      <c r="D478" s="5" t="s">
        <v>263</v>
      </c>
      <c r="E478" s="8">
        <v>45839</v>
      </c>
      <c r="F478" s="8">
        <v>46023</v>
      </c>
      <c r="G478" s="15">
        <v>55000</v>
      </c>
      <c r="H478" s="15">
        <v>0</v>
      </c>
      <c r="I478" s="15">
        <v>55000</v>
      </c>
      <c r="J478" s="15">
        <v>1578.5</v>
      </c>
      <c r="K478" s="15">
        <v>2559.6799999999998</v>
      </c>
      <c r="L478" s="15">
        <v>1672</v>
      </c>
      <c r="M478" s="15">
        <v>25</v>
      </c>
      <c r="N478" s="15">
        <v>5835.18</v>
      </c>
      <c r="O478" s="15">
        <v>49164.82</v>
      </c>
      <c r="R478" s="12"/>
      <c r="S478" s="12"/>
      <c r="T478" s="12"/>
      <c r="U478" s="12"/>
    </row>
    <row r="479" spans="1:42" ht="15" x14ac:dyDescent="0.25">
      <c r="A479" s="5" t="s">
        <v>68</v>
      </c>
      <c r="B479" s="5" t="s">
        <v>16</v>
      </c>
      <c r="C479" s="5" t="s">
        <v>264</v>
      </c>
      <c r="D479" s="5" t="s">
        <v>262</v>
      </c>
      <c r="E479" s="8">
        <v>45778</v>
      </c>
      <c r="F479" s="8">
        <v>45962</v>
      </c>
      <c r="G479" s="15">
        <v>55000</v>
      </c>
      <c r="H479" s="15">
        <v>0</v>
      </c>
      <c r="I479" s="15">
        <f t="shared" si="169"/>
        <v>55000</v>
      </c>
      <c r="J479" s="15">
        <v>1578.5</v>
      </c>
      <c r="K479" s="15">
        <v>2559.6799999999998</v>
      </c>
      <c r="L479" s="15">
        <v>1672</v>
      </c>
      <c r="M479" s="15">
        <v>25</v>
      </c>
      <c r="N479" s="15">
        <f t="shared" si="170"/>
        <v>5835.18</v>
      </c>
      <c r="O479" s="15">
        <f t="shared" si="171"/>
        <v>49164.82</v>
      </c>
      <c r="P479" s="5"/>
      <c r="Q479" s="5"/>
      <c r="R479" s="12"/>
      <c r="S479" s="12"/>
      <c r="T479" s="12"/>
      <c r="U479" s="12"/>
      <c r="V479"/>
      <c r="W479"/>
      <c r="X479"/>
      <c r="Y479"/>
      <c r="Z479"/>
      <c r="AA479"/>
      <c r="AB479"/>
      <c r="AC479"/>
      <c r="AD479"/>
      <c r="AE479"/>
      <c r="AF479"/>
      <c r="AG479"/>
      <c r="AH479"/>
      <c r="AI479" s="12"/>
      <c r="AJ479" s="12"/>
      <c r="AK479" s="12"/>
      <c r="AL479" s="12"/>
      <c r="AM479" s="12"/>
      <c r="AN479"/>
      <c r="AO479" s="12"/>
      <c r="AP479" s="12"/>
    </row>
    <row r="480" spans="1:42" ht="15.75" thickBot="1" x14ac:dyDescent="0.3">
      <c r="D480" s="24">
        <v>8</v>
      </c>
      <c r="E480" s="19"/>
      <c r="F480" s="19"/>
      <c r="G480" s="19">
        <f>SUM(G472:G479)</f>
        <v>516000</v>
      </c>
      <c r="H480" s="19">
        <f t="shared" ref="H480:O480" si="172">SUM(H472:H479)</f>
        <v>0</v>
      </c>
      <c r="I480" s="19">
        <f t="shared" si="172"/>
        <v>516000</v>
      </c>
      <c r="J480" s="19">
        <f>SUM(J472:J479)</f>
        <v>14809.2</v>
      </c>
      <c r="K480" s="19">
        <f t="shared" ref="K480:M480" si="173">SUM(K472:K479)</f>
        <v>34827.300000000003</v>
      </c>
      <c r="L480" s="19">
        <f t="shared" si="173"/>
        <v>15686.4</v>
      </c>
      <c r="M480" s="19">
        <f t="shared" si="173"/>
        <v>7061.84</v>
      </c>
      <c r="N480" s="19">
        <f>SUM(N472:N479)</f>
        <v>72384.739999999991</v>
      </c>
      <c r="O480" s="19">
        <f t="shared" si="172"/>
        <v>443615.26000000007</v>
      </c>
      <c r="P480" s="2"/>
      <c r="Q480" s="5"/>
      <c r="R480" s="12"/>
      <c r="S480" s="12"/>
      <c r="T480" s="12"/>
      <c r="U480" s="12"/>
      <c r="V480"/>
      <c r="W480"/>
      <c r="X480"/>
      <c r="Y480"/>
      <c r="Z480"/>
      <c r="AA480"/>
      <c r="AB480"/>
      <c r="AC480"/>
      <c r="AD480"/>
      <c r="AE480"/>
      <c r="AF480"/>
      <c r="AG480"/>
      <c r="AH480"/>
      <c r="AI480" s="12"/>
      <c r="AJ480" s="12"/>
      <c r="AK480" s="12"/>
      <c r="AL480"/>
      <c r="AM480" s="12"/>
      <c r="AN480"/>
      <c r="AO480" s="12"/>
      <c r="AP480" s="12"/>
    </row>
    <row r="481" spans="1:42" ht="15" x14ac:dyDescent="0.25">
      <c r="E481" s="8"/>
      <c r="F481" s="8"/>
      <c r="G481" s="15"/>
      <c r="H481" s="15"/>
      <c r="I481" s="15"/>
      <c r="J481" s="15"/>
      <c r="K481" s="15"/>
      <c r="L481" s="15"/>
      <c r="M481" s="15"/>
      <c r="N481" s="15"/>
      <c r="O481" s="15"/>
      <c r="P481" s="2"/>
      <c r="Q481" s="5"/>
      <c r="R481" s="12"/>
      <c r="S481" s="12"/>
      <c r="T481" s="12"/>
      <c r="U481" s="12"/>
      <c r="V481"/>
      <c r="W481"/>
      <c r="X481"/>
      <c r="Y481"/>
      <c r="Z481"/>
      <c r="AA481"/>
      <c r="AB481"/>
      <c r="AC481"/>
      <c r="AD481"/>
      <c r="AE481"/>
      <c r="AF481"/>
      <c r="AG481"/>
      <c r="AH481"/>
      <c r="AI481" s="12"/>
      <c r="AJ481" s="12"/>
      <c r="AK481" s="12"/>
      <c r="AL481"/>
      <c r="AM481" s="12"/>
      <c r="AN481"/>
      <c r="AO481" s="12"/>
      <c r="AP481" s="12"/>
    </row>
    <row r="482" spans="1:42" ht="15" x14ac:dyDescent="0.25">
      <c r="E482" s="8"/>
      <c r="F482" s="8"/>
      <c r="G482" s="15"/>
      <c r="H482" s="15"/>
      <c r="I482" s="15"/>
      <c r="J482" s="15"/>
      <c r="K482" s="15"/>
      <c r="L482" s="15"/>
      <c r="M482" s="15"/>
      <c r="N482" s="15"/>
      <c r="O482" s="15"/>
      <c r="P482" s="2"/>
      <c r="Q482" s="5"/>
      <c r="R482" s="12"/>
      <c r="S482" s="12"/>
      <c r="T482" s="12"/>
      <c r="U482" s="12"/>
      <c r="V482"/>
      <c r="W482"/>
      <c r="X482"/>
      <c r="Y482"/>
      <c r="Z482"/>
      <c r="AA482"/>
      <c r="AB482"/>
      <c r="AC482"/>
      <c r="AD482"/>
      <c r="AE482"/>
      <c r="AF482"/>
      <c r="AG482"/>
      <c r="AH482"/>
      <c r="AI482" s="12"/>
      <c r="AJ482" s="12"/>
      <c r="AK482" s="12"/>
      <c r="AL482"/>
      <c r="AM482" s="12"/>
      <c r="AN482"/>
      <c r="AO482" s="12"/>
      <c r="AP482" s="12"/>
    </row>
    <row r="483" spans="1:42" ht="15" x14ac:dyDescent="0.25">
      <c r="A483" s="11" t="s">
        <v>125</v>
      </c>
      <c r="E483" s="8"/>
      <c r="F483" s="8"/>
      <c r="G483" s="15"/>
      <c r="H483" s="15"/>
      <c r="I483" s="15"/>
      <c r="J483" s="15"/>
      <c r="K483" s="15"/>
      <c r="L483" s="15"/>
      <c r="M483" s="15"/>
      <c r="N483" s="15"/>
      <c r="O483" s="15"/>
      <c r="P483" s="2"/>
      <c r="Q483" s="5"/>
      <c r="R483" s="12"/>
      <c r="S483" s="12"/>
      <c r="T483" s="12"/>
      <c r="U483" s="12"/>
      <c r="V483"/>
      <c r="W483"/>
      <c r="X483"/>
      <c r="Y483"/>
      <c r="Z483"/>
      <c r="AA483"/>
      <c r="AB483"/>
      <c r="AC483"/>
      <c r="AD483"/>
      <c r="AE483"/>
      <c r="AF483"/>
      <c r="AG483"/>
      <c r="AH483"/>
      <c r="AI483" s="12"/>
      <c r="AJ483" s="12"/>
      <c r="AK483" s="12"/>
      <c r="AL483"/>
      <c r="AM483" s="12"/>
      <c r="AN483"/>
      <c r="AO483" s="12"/>
      <c r="AP483" s="12"/>
    </row>
    <row r="484" spans="1:42" ht="15" x14ac:dyDescent="0.25">
      <c r="A484" s="21" t="s">
        <v>322</v>
      </c>
      <c r="B484" s="21" t="s">
        <v>333</v>
      </c>
      <c r="C484" s="21" t="s">
        <v>323</v>
      </c>
      <c r="D484" s="21" t="s">
        <v>324</v>
      </c>
      <c r="E484" s="21" t="s">
        <v>325</v>
      </c>
      <c r="F484" s="21" t="s">
        <v>326</v>
      </c>
      <c r="G484" s="22" t="s">
        <v>327</v>
      </c>
      <c r="H484" s="22" t="s">
        <v>328</v>
      </c>
      <c r="I484" s="22" t="s">
        <v>329</v>
      </c>
      <c r="J484" s="22" t="s">
        <v>0</v>
      </c>
      <c r="K484" s="22" t="s">
        <v>1</v>
      </c>
      <c r="L484" s="22" t="s">
        <v>2</v>
      </c>
      <c r="M484" s="22" t="s">
        <v>330</v>
      </c>
      <c r="N484" s="22" t="s">
        <v>331</v>
      </c>
      <c r="O484" s="22" t="s">
        <v>332</v>
      </c>
      <c r="P484" s="2"/>
      <c r="Q484" s="5"/>
      <c r="R484" s="12"/>
      <c r="S484" s="12"/>
      <c r="T484" s="12"/>
      <c r="U484" s="12"/>
      <c r="V484"/>
      <c r="W484"/>
      <c r="X484"/>
      <c r="Y484"/>
      <c r="Z484"/>
      <c r="AA484"/>
      <c r="AB484"/>
      <c r="AC484"/>
      <c r="AD484"/>
      <c r="AE484"/>
      <c r="AF484"/>
      <c r="AG484"/>
      <c r="AH484"/>
      <c r="AI484"/>
      <c r="AJ484" s="12"/>
      <c r="AK484" s="12"/>
      <c r="AL484"/>
      <c r="AM484" s="12"/>
      <c r="AN484"/>
      <c r="AO484" s="12"/>
      <c r="AP484" s="12"/>
    </row>
    <row r="485" spans="1:42" customFormat="1" ht="15" x14ac:dyDescent="0.25">
      <c r="A485" s="5" t="s">
        <v>126</v>
      </c>
      <c r="B485" s="5" t="s">
        <v>32</v>
      </c>
      <c r="C485" s="5" t="s">
        <v>264</v>
      </c>
      <c r="D485" s="5" t="s">
        <v>263</v>
      </c>
      <c r="E485" s="8">
        <v>45839</v>
      </c>
      <c r="F485" s="8">
        <v>46023</v>
      </c>
      <c r="G485" s="15">
        <v>70000</v>
      </c>
      <c r="H485" s="15">
        <v>0</v>
      </c>
      <c r="I485" s="15">
        <f t="shared" ref="I485:I486" si="174">+G485+H485</f>
        <v>70000</v>
      </c>
      <c r="J485" s="15">
        <v>2009</v>
      </c>
      <c r="K485" s="15">
        <v>5025.38</v>
      </c>
      <c r="L485" s="15">
        <v>2128</v>
      </c>
      <c r="M485" s="15">
        <v>1740.46</v>
      </c>
      <c r="N485" s="15">
        <f t="shared" ref="N485:N486" si="175">+J485+K485+L485+M485</f>
        <v>10902.84</v>
      </c>
      <c r="O485" s="15">
        <f t="shared" ref="O485:O486" si="176">+I485-N485</f>
        <v>59097.16</v>
      </c>
      <c r="P485" s="5"/>
      <c r="Q485" s="5"/>
      <c r="R485" s="12"/>
      <c r="S485" s="12"/>
      <c r="T485" s="12"/>
      <c r="U485" s="12"/>
      <c r="AK485" s="12"/>
      <c r="AL485" s="12"/>
      <c r="AM485" s="12"/>
      <c r="AN485" s="12"/>
      <c r="AO485" s="12"/>
      <c r="AP485" s="12"/>
    </row>
    <row r="486" spans="1:42" ht="15" x14ac:dyDescent="0.25">
      <c r="A486" s="5" t="s">
        <v>127</v>
      </c>
      <c r="B486" s="5" t="s">
        <v>8</v>
      </c>
      <c r="C486" s="5" t="s">
        <v>264</v>
      </c>
      <c r="D486" s="5" t="s">
        <v>263</v>
      </c>
      <c r="E486" s="8">
        <v>45778</v>
      </c>
      <c r="F486" s="8">
        <v>45962</v>
      </c>
      <c r="G486" s="15">
        <v>50000</v>
      </c>
      <c r="H486" s="15">
        <v>0</v>
      </c>
      <c r="I486" s="15">
        <f t="shared" si="174"/>
        <v>50000</v>
      </c>
      <c r="J486" s="15">
        <v>1435</v>
      </c>
      <c r="K486" s="15">
        <v>1854</v>
      </c>
      <c r="L486" s="15">
        <v>1520</v>
      </c>
      <c r="M486" s="15">
        <v>25</v>
      </c>
      <c r="N486" s="15">
        <f t="shared" si="175"/>
        <v>4834</v>
      </c>
      <c r="O486" s="15">
        <f t="shared" si="176"/>
        <v>45166</v>
      </c>
      <c r="P486" s="5"/>
      <c r="Q486" s="5"/>
      <c r="R486" s="12"/>
      <c r="S486" s="12"/>
      <c r="T486" s="12"/>
      <c r="U486" s="12"/>
      <c r="V486"/>
      <c r="W486"/>
      <c r="X486"/>
      <c r="Y486"/>
      <c r="Z486"/>
      <c r="AA486"/>
      <c r="AB486"/>
      <c r="AC486"/>
      <c r="AD486"/>
      <c r="AE486"/>
      <c r="AF486"/>
      <c r="AG486"/>
      <c r="AH486"/>
      <c r="AI486"/>
      <c r="AJ486" s="12"/>
      <c r="AK486" s="12"/>
      <c r="AL486" s="12"/>
      <c r="AM486" s="12"/>
      <c r="AN486"/>
      <c r="AO486" s="12"/>
      <c r="AP486" s="12"/>
    </row>
    <row r="487" spans="1:42" ht="15.75" thickBot="1" x14ac:dyDescent="0.3">
      <c r="D487" s="24">
        <v>2</v>
      </c>
      <c r="E487" s="19"/>
      <c r="F487" s="19"/>
      <c r="G487" s="19">
        <f>SUM(G485:G486)</f>
        <v>120000</v>
      </c>
      <c r="H487" s="19">
        <f t="shared" ref="H487:O487" si="177">SUM(H485:H486)</f>
        <v>0</v>
      </c>
      <c r="I487" s="19">
        <f>SUM(I485:I486)</f>
        <v>120000</v>
      </c>
      <c r="J487" s="19">
        <f t="shared" si="177"/>
        <v>3444</v>
      </c>
      <c r="K487" s="19">
        <v>6879.38</v>
      </c>
      <c r="L487" s="19">
        <f t="shared" si="177"/>
        <v>3648</v>
      </c>
      <c r="M487" s="19">
        <f t="shared" si="177"/>
        <v>1765.46</v>
      </c>
      <c r="N487" s="19">
        <f>SUM(N485:N486)</f>
        <v>15736.84</v>
      </c>
      <c r="O487" s="19">
        <f t="shared" si="177"/>
        <v>104263.16</v>
      </c>
      <c r="P487" s="5"/>
      <c r="Q487" s="3"/>
      <c r="R487" s="12"/>
      <c r="S487" s="12"/>
      <c r="T487" s="12"/>
      <c r="U487" s="12"/>
      <c r="V487"/>
      <c r="W487"/>
      <c r="X487"/>
      <c r="Y487"/>
      <c r="Z487"/>
      <c r="AA487"/>
      <c r="AB487"/>
      <c r="AC487"/>
      <c r="AD487"/>
      <c r="AE487"/>
      <c r="AF487"/>
      <c r="AG487"/>
      <c r="AH487"/>
      <c r="AI487" s="12"/>
      <c r="AJ487" s="12"/>
      <c r="AK487" s="12"/>
      <c r="AL487" s="12"/>
      <c r="AM487" s="12"/>
      <c r="AN487"/>
      <c r="AO487" s="12"/>
      <c r="AP487" s="12"/>
    </row>
    <row r="488" spans="1:42" ht="15" x14ac:dyDescent="0.25">
      <c r="E488" s="8"/>
      <c r="F488" s="8"/>
      <c r="G488" s="20"/>
      <c r="H488" s="20"/>
      <c r="I488" s="20"/>
      <c r="J488" s="20"/>
      <c r="K488" s="20"/>
      <c r="L488" s="20"/>
      <c r="M488" s="20"/>
      <c r="N488" s="20"/>
      <c r="O488" s="20"/>
      <c r="P488" s="5"/>
      <c r="Q488" s="3"/>
      <c r="R488" s="12"/>
      <c r="S488" s="12"/>
      <c r="T488" s="12"/>
      <c r="U488" s="12"/>
      <c r="V488"/>
      <c r="W488"/>
      <c r="X488"/>
      <c r="Y488"/>
      <c r="Z488"/>
      <c r="AA488"/>
      <c r="AB488"/>
      <c r="AC488"/>
      <c r="AD488"/>
      <c r="AE488"/>
      <c r="AF488"/>
      <c r="AG488"/>
      <c r="AH488"/>
      <c r="AI488" s="12"/>
      <c r="AJ488" s="12"/>
      <c r="AK488" s="12"/>
      <c r="AL488" s="12"/>
      <c r="AM488" s="12"/>
      <c r="AN488"/>
      <c r="AO488" s="12"/>
      <c r="AP488" s="12"/>
    </row>
    <row r="489" spans="1:42" ht="15" x14ac:dyDescent="0.25">
      <c r="A489" s="16"/>
      <c r="B489" s="16"/>
      <c r="C489" s="16"/>
      <c r="D489" s="17">
        <f>+D289+D296+D303+D311+D317+D369+D377+D384+D394+D403+D409+D416+D421+D428+D434+D440+D446+D453+D458+D468+D480+D487+D153+D274+D249+D237+D92+D56+D131+D84+D19+D99+D193+D267+D222+D179+D280+D243+D163+D174+D200+D206+D215</f>
        <v>287</v>
      </c>
      <c r="E489" s="17"/>
      <c r="F489" s="17"/>
      <c r="G489" s="17">
        <f>+G289+G296+G303+G311+G317+G369+G377+G384+G394+G403+G409+G416+G421+G428+G434+G440+G446+G453+G458+G468+G480+G487+G153+G274+G249+G237+G92+G56+G131+G84+G19+G99+G193+G267+G222+G179+G280+G243+G163+G174+G200+G206+G215</f>
        <v>19606155.940000001</v>
      </c>
      <c r="H489" s="17">
        <f>+H289+H296+H303+H311+H317+H369+H377+H384+H394+H403+H409+H416+H421+H428+H434+H440+H446+H453+H458+H468+H480+H487+H153+H274+H249+H237+H92+H56+H131+H84+H19+H99+H193+H267+H222+H179+H280+H243+H163+H174+H200+H206+H215</f>
        <v>0</v>
      </c>
      <c r="I489" s="17">
        <f>+I289+I296+I303+I311+I317+I369+I377+I384+I394+I403+I409+I416+I421+I428+I434+I440+I446+I453+I458+I468+I480+I487+I153+I274+I249+I237+I92+I56+I131+I84+I19+I99+I193+I267+I222+I179+I280+I243+I163+I174+I200+I206+I215</f>
        <v>19606155.940000001</v>
      </c>
      <c r="J489" s="17">
        <f>+J289+J296+J303+J311+J317+J369+J377+J384+J394+J403+J409+J416+J421+J428+J434+J440+J446+J453+J458+J468+J480+J487+J153+J274+J249+J237+J92+J56+J131+J84+J19+J99+J193+J267+J222+J179+J280+J243+J163+J174+J200+J206+J215</f>
        <v>562696.67999999993</v>
      </c>
      <c r="K489" s="17">
        <v>1566645.04</v>
      </c>
      <c r="L489" s="17">
        <f>+L289+L296+L303+L311+L317+L369+L377+L384+L394+L403+L409+L416+L421+L428+L434+L440+L446+L453+L458+L468+L480+L487+L153+L274+L249+L237+L92+L56+L131+L84+L19+L99+L193+L267+L222+L179+L280+L243+L163+L174+L200+L206+L215</f>
        <v>596027.14</v>
      </c>
      <c r="M489" s="17">
        <f>+M289+M296+M303+M311+M317+M369+M377+M384+M394+M403+M409+M416+M421+M428+M434+M440+M446+M453+M458+M468+M480+M487+M153+M274+M249+M237+M92+M56+M131+M84+M19+M99+M193+M267+M222+M179+M280+M243+M163+M174+M200+M206+M215</f>
        <v>710686.53999999992</v>
      </c>
      <c r="N489" s="17">
        <f>+N289+N296+N303+N311+N317+N369+N377+N384+N394+N403+N409+N416+N421+N428+N434+N440+N446+N453+N458+N468+N480+N487+N153+N274+N249+N237+N92+N56+N131+N84+N19+N99+N193+N267+N222+N179+N280+N243+N163+N174+N200+N206+N215</f>
        <v>3432448.8700000006</v>
      </c>
      <c r="O489" s="17">
        <v>16170108.52</v>
      </c>
      <c r="P489" s="5"/>
      <c r="Q489" s="2"/>
      <c r="T489" s="2"/>
      <c r="U489" s="2"/>
      <c r="AK489" s="12"/>
      <c r="AL489" s="12"/>
      <c r="AM489" s="12"/>
      <c r="AN489"/>
      <c r="AO489" s="12"/>
      <c r="AP489" s="12"/>
    </row>
    <row r="490" spans="1:42" ht="15" x14ac:dyDescent="0.25">
      <c r="A490" s="16"/>
      <c r="B490" s="16"/>
      <c r="C490" s="16"/>
      <c r="D490" s="16"/>
      <c r="E490" s="16"/>
      <c r="F490" s="16"/>
      <c r="G490" s="17"/>
      <c r="H490" s="17"/>
      <c r="I490" s="17"/>
      <c r="J490" s="17"/>
      <c r="K490" s="17"/>
      <c r="L490" s="17"/>
      <c r="M490" s="17"/>
      <c r="N490" s="17"/>
      <c r="O490" s="17"/>
      <c r="P490" s="2"/>
      <c r="Q490" s="3"/>
      <c r="R490" s="7"/>
      <c r="S490" s="7"/>
      <c r="AH490"/>
      <c r="AI490" s="12"/>
      <c r="AJ490" s="12"/>
      <c r="AK490" s="12"/>
      <c r="AL490"/>
      <c r="AM490" s="12"/>
      <c r="AN490" s="12"/>
      <c r="AO490" s="12"/>
      <c r="AP490" s="12"/>
    </row>
    <row r="491" spans="1:42" ht="15" x14ac:dyDescent="0.25">
      <c r="E491" s="8"/>
      <c r="F491" s="8"/>
      <c r="G491" s="7"/>
      <c r="I491" s="7"/>
      <c r="N491" s="7"/>
      <c r="O491" s="7"/>
      <c r="P491" s="2"/>
      <c r="R491" s="7"/>
      <c r="S491" s="7"/>
      <c r="AH491"/>
      <c r="AI491" s="12"/>
      <c r="AJ491" s="12"/>
      <c r="AK491" s="12"/>
      <c r="AL491" s="12"/>
      <c r="AM491" s="12"/>
      <c r="AN491"/>
      <c r="AO491" s="12"/>
      <c r="AP491" s="12"/>
    </row>
    <row r="492" spans="1:42" ht="15" x14ac:dyDescent="0.25">
      <c r="E492" s="8"/>
      <c r="F492" s="8"/>
      <c r="G492" s="7"/>
      <c r="I492" s="7"/>
      <c r="N492" s="7"/>
      <c r="O492" s="7"/>
      <c r="P492" s="2"/>
      <c r="R492" s="7"/>
      <c r="S492" s="7"/>
      <c r="AH492"/>
      <c r="AI492" s="12"/>
      <c r="AJ492" s="12"/>
      <c r="AK492" s="12"/>
      <c r="AL492"/>
      <c r="AM492" s="12"/>
      <c r="AN492" s="12"/>
      <c r="AO492" s="12"/>
      <c r="AP492" s="12"/>
    </row>
    <row r="493" spans="1:42" ht="15" x14ac:dyDescent="0.25">
      <c r="E493" s="8"/>
      <c r="F493" s="8"/>
      <c r="G493" s="7"/>
      <c r="I493" s="7"/>
      <c r="N493" s="7"/>
      <c r="O493" s="7"/>
      <c r="P493" s="2"/>
      <c r="R493" s="7"/>
      <c r="S493" s="7"/>
      <c r="AH493"/>
      <c r="AI493" s="12"/>
      <c r="AJ493" s="12"/>
      <c r="AK493" s="12"/>
      <c r="AL493" s="12"/>
      <c r="AM493" s="12"/>
      <c r="AN493"/>
      <c r="AO493" s="12"/>
      <c r="AP493" s="12"/>
    </row>
    <row r="494" spans="1:42" ht="15" x14ac:dyDescent="0.25">
      <c r="E494" s="8"/>
      <c r="F494" s="8"/>
      <c r="G494" s="7"/>
      <c r="I494" s="7"/>
      <c r="N494" s="7"/>
      <c r="O494" s="7"/>
      <c r="P494" s="2"/>
      <c r="R494" s="7"/>
      <c r="S494" s="7"/>
      <c r="AH494"/>
      <c r="AI494"/>
      <c r="AJ494" s="12"/>
      <c r="AK494" s="12"/>
      <c r="AL494" s="12"/>
      <c r="AM494" s="12"/>
      <c r="AN494" s="12"/>
      <c r="AO494" s="12"/>
      <c r="AP494" s="12"/>
    </row>
    <row r="495" spans="1:42" ht="15" x14ac:dyDescent="0.25">
      <c r="E495" s="8"/>
      <c r="F495" s="8"/>
      <c r="G495" s="7"/>
      <c r="I495" s="7"/>
      <c r="N495" s="7"/>
      <c r="O495" s="7"/>
      <c r="P495" s="2"/>
      <c r="R495" s="7"/>
      <c r="S495" s="7"/>
      <c r="AH495"/>
      <c r="AI495"/>
      <c r="AJ495" s="12"/>
      <c r="AK495" s="12"/>
      <c r="AL495" s="12"/>
      <c r="AM495" s="12"/>
      <c r="AN495" s="12"/>
      <c r="AO495" s="12"/>
      <c r="AP495" s="12"/>
    </row>
    <row r="496" spans="1:42" ht="15" x14ac:dyDescent="0.25">
      <c r="E496" s="8"/>
      <c r="F496" s="8"/>
      <c r="G496" s="7"/>
      <c r="I496" s="7"/>
      <c r="N496" s="7"/>
      <c r="O496" s="7"/>
      <c r="P496" s="2"/>
      <c r="R496" s="7"/>
      <c r="S496" s="7"/>
      <c r="AH496"/>
      <c r="AI496"/>
      <c r="AJ496" s="12"/>
      <c r="AK496" s="12"/>
      <c r="AL496" s="12"/>
      <c r="AM496" s="12"/>
      <c r="AN496" s="12"/>
      <c r="AO496" s="12"/>
      <c r="AP496" s="12"/>
    </row>
    <row r="497" spans="1:42" ht="15" x14ac:dyDescent="0.25">
      <c r="E497" s="8"/>
      <c r="F497" s="8"/>
      <c r="G497" s="7"/>
      <c r="I497" s="7"/>
      <c r="N497" s="7"/>
      <c r="O497" s="7"/>
      <c r="P497" s="2"/>
      <c r="R497" s="7"/>
      <c r="S497" s="7"/>
      <c r="AH497"/>
      <c r="AI497"/>
      <c r="AJ497" s="12"/>
      <c r="AK497" s="12"/>
      <c r="AL497" s="12"/>
      <c r="AM497" s="12"/>
      <c r="AN497" s="12"/>
      <c r="AO497" s="12"/>
      <c r="AP497" s="12"/>
    </row>
    <row r="498" spans="1:42" ht="15" x14ac:dyDescent="0.25">
      <c r="E498" s="8"/>
      <c r="F498" s="8"/>
      <c r="G498" s="7"/>
      <c r="I498" s="7"/>
      <c r="N498" s="7"/>
      <c r="O498" s="7"/>
      <c r="P498" s="2"/>
      <c r="R498" s="7"/>
      <c r="S498" s="7"/>
      <c r="AH498"/>
      <c r="AI498"/>
      <c r="AJ498" s="12"/>
      <c r="AK498" s="12"/>
      <c r="AL498" s="12"/>
      <c r="AM498" s="12"/>
      <c r="AN498"/>
      <c r="AO498" s="12"/>
      <c r="AP498" s="12"/>
    </row>
    <row r="499" spans="1:42" ht="15" x14ac:dyDescent="0.25">
      <c r="E499" s="8"/>
      <c r="F499" s="8"/>
      <c r="G499" s="7"/>
      <c r="I499" s="7"/>
      <c r="N499" s="7"/>
      <c r="O499" s="7"/>
      <c r="P499" s="2"/>
      <c r="R499" s="7"/>
      <c r="S499" s="7"/>
      <c r="AH499"/>
      <c r="AI499"/>
      <c r="AJ499" s="12"/>
      <c r="AK499" s="12"/>
      <c r="AL499" s="12"/>
      <c r="AM499" s="12"/>
      <c r="AN499"/>
      <c r="AO499" s="12"/>
      <c r="AP499" s="12"/>
    </row>
    <row r="500" spans="1:42" ht="15" x14ac:dyDescent="0.25">
      <c r="E500" s="8"/>
      <c r="F500" s="8"/>
      <c r="G500" s="7"/>
      <c r="I500" s="7"/>
      <c r="N500" s="7"/>
      <c r="O500" s="7"/>
      <c r="P500" s="2"/>
      <c r="R500" s="7"/>
      <c r="S500" s="7"/>
      <c r="AH500"/>
      <c r="AI500"/>
      <c r="AJ500" s="12"/>
      <c r="AK500" s="12"/>
      <c r="AL500"/>
      <c r="AM500" s="12"/>
      <c r="AN500"/>
      <c r="AO500" s="12"/>
      <c r="AP500" s="12"/>
    </row>
    <row r="501" spans="1:42" ht="15" x14ac:dyDescent="0.25">
      <c r="E501" s="8"/>
      <c r="F501" s="8"/>
      <c r="G501" s="7"/>
      <c r="I501" s="7"/>
      <c r="N501" s="7"/>
      <c r="O501" s="7"/>
      <c r="R501" s="7"/>
      <c r="AH501"/>
      <c r="AI501"/>
      <c r="AJ501" s="12"/>
      <c r="AK501" s="12"/>
      <c r="AL501"/>
      <c r="AM501" s="12"/>
      <c r="AN501"/>
      <c r="AO501" s="12"/>
      <c r="AP501" s="12"/>
    </row>
    <row r="502" spans="1:42" ht="15" x14ac:dyDescent="0.25">
      <c r="E502" s="8"/>
      <c r="F502" s="8"/>
      <c r="G502" s="7"/>
      <c r="I502" s="7"/>
      <c r="N502" s="7"/>
      <c r="O502" s="7"/>
      <c r="R502" s="7"/>
      <c r="AH502"/>
      <c r="AI502"/>
      <c r="AJ502" s="12"/>
      <c r="AK502" s="12"/>
      <c r="AL502"/>
      <c r="AM502" s="12"/>
      <c r="AN502"/>
      <c r="AO502" s="12"/>
      <c r="AP502" s="12"/>
    </row>
    <row r="503" spans="1:42" ht="15" x14ac:dyDescent="0.25">
      <c r="E503" s="8"/>
      <c r="F503" s="8"/>
      <c r="G503" s="7"/>
      <c r="I503" s="7"/>
      <c r="N503" s="7"/>
      <c r="O503" s="7"/>
      <c r="R503" s="7"/>
      <c r="AH503"/>
      <c r="AI503"/>
      <c r="AJ503" s="12"/>
      <c r="AK503" s="12"/>
      <c r="AL503" s="12"/>
      <c r="AM503" s="12"/>
      <c r="AN503"/>
      <c r="AO503" s="12"/>
      <c r="AP503" s="12"/>
    </row>
    <row r="504" spans="1:42" ht="15" x14ac:dyDescent="0.25">
      <c r="A504" s="16"/>
      <c r="B504" s="16"/>
      <c r="C504" s="16"/>
      <c r="D504" s="16"/>
      <c r="E504" s="16"/>
      <c r="F504" s="25"/>
      <c r="G504" s="26"/>
      <c r="H504" s="26"/>
      <c r="I504" s="26"/>
      <c r="J504" s="26"/>
      <c r="K504" s="26"/>
      <c r="L504" s="26"/>
      <c r="M504" s="26"/>
      <c r="N504" s="26"/>
      <c r="O504" s="26"/>
      <c r="R504" s="7"/>
      <c r="AH504"/>
      <c r="AI504"/>
      <c r="AJ504" s="12"/>
      <c r="AK504" s="12"/>
      <c r="AL504"/>
      <c r="AM504" s="12"/>
      <c r="AN504"/>
      <c r="AO504" s="12"/>
      <c r="AP504" s="12"/>
    </row>
    <row r="505" spans="1:42" ht="15" x14ac:dyDescent="0.25">
      <c r="R505" s="7"/>
      <c r="AH505"/>
      <c r="AI505"/>
      <c r="AJ505" s="12"/>
      <c r="AK505" s="12"/>
      <c r="AL505" s="12"/>
      <c r="AM505" s="12"/>
      <c r="AN505" s="12"/>
      <c r="AO505" s="12"/>
      <c r="AP505" s="12"/>
    </row>
    <row r="506" spans="1:42" ht="20.25" customHeight="1" x14ac:dyDescent="0.4">
      <c r="B506" s="13"/>
      <c r="C506" s="13"/>
      <c r="D506" s="14"/>
      <c r="E506" s="14"/>
      <c r="F506" s="13"/>
      <c r="G506" s="7"/>
      <c r="I506" s="7"/>
      <c r="N506" s="7"/>
      <c r="O506" s="7"/>
      <c r="R506" s="7"/>
      <c r="S506" s="7"/>
      <c r="AH506"/>
      <c r="AI506"/>
    </row>
    <row r="507" spans="1:42" ht="15" x14ac:dyDescent="0.25">
      <c r="I507" s="7"/>
      <c r="AH507"/>
      <c r="AI507"/>
    </row>
    <row r="508" spans="1:42" ht="15" x14ac:dyDescent="0.25">
      <c r="I508" s="7"/>
      <c r="AH508"/>
      <c r="AI508"/>
    </row>
    <row r="509" spans="1:42" ht="15" x14ac:dyDescent="0.25">
      <c r="I509" s="7"/>
      <c r="AH509"/>
      <c r="AI509"/>
    </row>
    <row r="510" spans="1:42" x14ac:dyDescent="0.2">
      <c r="I510" s="7"/>
    </row>
    <row r="511" spans="1:42" x14ac:dyDescent="0.2">
      <c r="I511" s="7"/>
    </row>
    <row r="512" spans="1:42" x14ac:dyDescent="0.2">
      <c r="I512" s="7"/>
    </row>
    <row r="513" spans="9:9" x14ac:dyDescent="0.2">
      <c r="I513" s="7"/>
    </row>
    <row r="514" spans="9:9" x14ac:dyDescent="0.2">
      <c r="I514" s="7"/>
    </row>
    <row r="515" spans="9:9" x14ac:dyDescent="0.2">
      <c r="I515" s="7"/>
    </row>
    <row r="516" spans="9:9" x14ac:dyDescent="0.2">
      <c r="I516" s="7"/>
    </row>
    <row r="517" spans="9:9" x14ac:dyDescent="0.2">
      <c r="I517" s="7"/>
    </row>
    <row r="518" spans="9:9" x14ac:dyDescent="0.2">
      <c r="I518" s="7"/>
    </row>
    <row r="519" spans="9:9" x14ac:dyDescent="0.2">
      <c r="I519" s="7"/>
    </row>
    <row r="520" spans="9:9" x14ac:dyDescent="0.2">
      <c r="I520" s="7"/>
    </row>
    <row r="521" spans="9:9" x14ac:dyDescent="0.2">
      <c r="I521" s="7"/>
    </row>
    <row r="522" spans="9:9" x14ac:dyDescent="0.2">
      <c r="I522" s="7"/>
    </row>
    <row r="523" spans="9:9" x14ac:dyDescent="0.2">
      <c r="I523" s="7"/>
    </row>
  </sheetData>
  <dataConsolidate/>
  <conditionalFormatting sqref="D56:F56">
    <cfRule type="cellIs" dxfId="41" priority="3" operator="equal">
      <formula>34000</formula>
    </cfRule>
    <cfRule type="cellIs" priority="4" operator="equal">
      <formula>34000</formula>
    </cfRule>
  </conditionalFormatting>
  <conditionalFormatting sqref="D84:F84">
    <cfRule type="cellIs" dxfId="40" priority="5" operator="equal">
      <formula>34000</formula>
    </cfRule>
    <cfRule type="cellIs" priority="6" operator="equal">
      <formula>34000</formula>
    </cfRule>
  </conditionalFormatting>
  <conditionalFormatting sqref="D92:F92">
    <cfRule type="cellIs" dxfId="39" priority="7" operator="equal">
      <formula>34000</formula>
    </cfRule>
    <cfRule type="cellIs" priority="8" operator="equal">
      <formula>34000</formula>
    </cfRule>
  </conditionalFormatting>
  <conditionalFormatting sqref="D99:F99">
    <cfRule type="cellIs" dxfId="38" priority="9" operator="equal">
      <formula>34000</formula>
    </cfRule>
    <cfRule type="cellIs" priority="10" operator="equal">
      <formula>34000</formula>
    </cfRule>
  </conditionalFormatting>
  <conditionalFormatting sqref="D131:F131">
    <cfRule type="cellIs" dxfId="37" priority="11" operator="equal">
      <formula>34000</formula>
    </cfRule>
    <cfRule type="cellIs" priority="12" operator="equal">
      <formula>34000</formula>
    </cfRule>
  </conditionalFormatting>
  <conditionalFormatting sqref="D153:F153">
    <cfRule type="cellIs" dxfId="36" priority="13" operator="equal">
      <formula>34000</formula>
    </cfRule>
    <cfRule type="cellIs" priority="14" operator="equal">
      <formula>34000</formula>
    </cfRule>
  </conditionalFormatting>
  <conditionalFormatting sqref="D163:F163">
    <cfRule type="cellIs" dxfId="35" priority="15" operator="equal">
      <formula>34000</formula>
    </cfRule>
    <cfRule type="cellIs" priority="16" operator="equal">
      <formula>34000</formula>
    </cfRule>
  </conditionalFormatting>
  <conditionalFormatting sqref="D174:F174">
    <cfRule type="cellIs" dxfId="34" priority="17" operator="equal">
      <formula>34000</formula>
    </cfRule>
    <cfRule type="cellIs" priority="18" operator="equal">
      <formula>34000</formula>
    </cfRule>
  </conditionalFormatting>
  <conditionalFormatting sqref="D179:F179">
    <cfRule type="cellIs" dxfId="33" priority="19" operator="equal">
      <formula>34000</formula>
    </cfRule>
    <cfRule type="cellIs" priority="20" operator="equal">
      <formula>34000</formula>
    </cfRule>
  </conditionalFormatting>
  <conditionalFormatting sqref="D193:F193">
    <cfRule type="cellIs" dxfId="32" priority="21" operator="equal">
      <formula>34000</formula>
    </cfRule>
    <cfRule type="cellIs" priority="22" operator="equal">
      <formula>34000</formula>
    </cfRule>
  </conditionalFormatting>
  <conditionalFormatting sqref="D200:F200">
    <cfRule type="cellIs" dxfId="31" priority="23" operator="equal">
      <formula>34000</formula>
    </cfRule>
    <cfRule type="cellIs" priority="24" operator="equal">
      <formula>34000</formula>
    </cfRule>
  </conditionalFormatting>
  <conditionalFormatting sqref="D206:F206">
    <cfRule type="cellIs" dxfId="30" priority="27" operator="equal">
      <formula>34000</formula>
    </cfRule>
    <cfRule type="cellIs" priority="28" operator="equal">
      <formula>34000</formula>
    </cfRule>
  </conditionalFormatting>
  <conditionalFormatting sqref="D215:F215">
    <cfRule type="cellIs" dxfId="29" priority="25" operator="equal">
      <formula>34000</formula>
    </cfRule>
    <cfRule type="cellIs" priority="26" operator="equal">
      <formula>34000</formula>
    </cfRule>
  </conditionalFormatting>
  <conditionalFormatting sqref="D222:F222">
    <cfRule type="cellIs" dxfId="28" priority="29" operator="equal">
      <formula>34000</formula>
    </cfRule>
    <cfRule type="cellIs" priority="30" operator="equal">
      <formula>34000</formula>
    </cfRule>
  </conditionalFormatting>
  <conditionalFormatting sqref="D237:F237">
    <cfRule type="cellIs" dxfId="27" priority="31" operator="equal">
      <formula>34000</formula>
    </cfRule>
    <cfRule type="cellIs" priority="32" operator="equal">
      <formula>34000</formula>
    </cfRule>
  </conditionalFormatting>
  <conditionalFormatting sqref="D243:F243">
    <cfRule type="cellIs" dxfId="26" priority="33" operator="equal">
      <formula>34000</formula>
    </cfRule>
    <cfRule type="cellIs" priority="34" operator="equal">
      <formula>34000</formula>
    </cfRule>
  </conditionalFormatting>
  <conditionalFormatting sqref="D249:F249">
    <cfRule type="cellIs" dxfId="25" priority="35" operator="equal">
      <formula>34000</formula>
    </cfRule>
    <cfRule type="cellIs" priority="36" operator="equal">
      <formula>34000</formula>
    </cfRule>
  </conditionalFormatting>
  <conditionalFormatting sqref="D267:F267">
    <cfRule type="cellIs" dxfId="24" priority="37" operator="equal">
      <formula>34000</formula>
    </cfRule>
    <cfRule type="cellIs" priority="38" operator="equal">
      <formula>34000</formula>
    </cfRule>
  </conditionalFormatting>
  <conditionalFormatting sqref="D274:F274">
    <cfRule type="cellIs" dxfId="23" priority="39" operator="equal">
      <formula>34000</formula>
    </cfRule>
    <cfRule type="cellIs" priority="40" operator="equal">
      <formula>34000</formula>
    </cfRule>
  </conditionalFormatting>
  <conditionalFormatting sqref="D280:F280">
    <cfRule type="cellIs" dxfId="22" priority="41" operator="equal">
      <formula>34000</formula>
    </cfRule>
    <cfRule type="cellIs" priority="42" operator="equal">
      <formula>34000</formula>
    </cfRule>
  </conditionalFormatting>
  <conditionalFormatting sqref="D289:F289">
    <cfRule type="cellIs" dxfId="21" priority="43" operator="equal">
      <formula>34000</formula>
    </cfRule>
    <cfRule type="cellIs" priority="44" operator="equal">
      <formula>34000</formula>
    </cfRule>
  </conditionalFormatting>
  <conditionalFormatting sqref="D296:F296">
    <cfRule type="cellIs" priority="46" operator="equal">
      <formula>34000</formula>
    </cfRule>
    <cfRule type="cellIs" dxfId="20" priority="45" operator="equal">
      <formula>34000</formula>
    </cfRule>
  </conditionalFormatting>
  <conditionalFormatting sqref="D303:F303">
    <cfRule type="cellIs" dxfId="19" priority="47" operator="equal">
      <formula>34000</formula>
    </cfRule>
    <cfRule type="cellIs" priority="48" operator="equal">
      <formula>34000</formula>
    </cfRule>
  </conditionalFormatting>
  <conditionalFormatting sqref="D311:F311">
    <cfRule type="cellIs" dxfId="18" priority="49" operator="equal">
      <formula>34000</formula>
    </cfRule>
    <cfRule type="cellIs" priority="50" operator="equal">
      <formula>34000</formula>
    </cfRule>
  </conditionalFormatting>
  <conditionalFormatting sqref="D317:F317 D468:F468 D487:F487 D489:F489">
    <cfRule type="cellIs" priority="84" operator="equal">
      <formula>34000</formula>
    </cfRule>
    <cfRule type="cellIs" dxfId="17" priority="83" operator="equal">
      <formula>34000</formula>
    </cfRule>
  </conditionalFormatting>
  <conditionalFormatting sqref="D369:F369">
    <cfRule type="cellIs" dxfId="16" priority="51" operator="equal">
      <formula>34000</formula>
    </cfRule>
    <cfRule type="cellIs" priority="52" operator="equal">
      <formula>34000</formula>
    </cfRule>
  </conditionalFormatting>
  <conditionalFormatting sqref="D377:F377">
    <cfRule type="cellIs" dxfId="15" priority="53" operator="equal">
      <formula>34000</formula>
    </cfRule>
    <cfRule type="cellIs" priority="54" operator="equal">
      <formula>34000</formula>
    </cfRule>
  </conditionalFormatting>
  <conditionalFormatting sqref="D384:F384">
    <cfRule type="cellIs" dxfId="14" priority="55" operator="equal">
      <formula>34000</formula>
    </cfRule>
    <cfRule type="cellIs" priority="56" operator="equal">
      <formula>34000</formula>
    </cfRule>
  </conditionalFormatting>
  <conditionalFormatting sqref="D394:F394">
    <cfRule type="cellIs" priority="58" operator="equal">
      <formula>34000</formula>
    </cfRule>
    <cfRule type="cellIs" dxfId="13" priority="57" operator="equal">
      <formula>34000</formula>
    </cfRule>
  </conditionalFormatting>
  <conditionalFormatting sqref="D403:F403">
    <cfRule type="cellIs" dxfId="12" priority="59" operator="equal">
      <formula>34000</formula>
    </cfRule>
    <cfRule type="cellIs" priority="60" operator="equal">
      <formula>34000</formula>
    </cfRule>
  </conditionalFormatting>
  <conditionalFormatting sqref="D409:F409">
    <cfRule type="cellIs" priority="62" operator="equal">
      <formula>34000</formula>
    </cfRule>
    <cfRule type="cellIs" dxfId="11" priority="61" operator="equal">
      <formula>34000</formula>
    </cfRule>
  </conditionalFormatting>
  <conditionalFormatting sqref="D416:F416">
    <cfRule type="cellIs" dxfId="10" priority="63" operator="equal">
      <formula>34000</formula>
    </cfRule>
    <cfRule type="cellIs" priority="64" operator="equal">
      <formula>34000</formula>
    </cfRule>
  </conditionalFormatting>
  <conditionalFormatting sqref="D421:F421">
    <cfRule type="cellIs" dxfId="9" priority="65" operator="equal">
      <formula>34000</formula>
    </cfRule>
    <cfRule type="cellIs" priority="66" operator="equal">
      <formula>34000</formula>
    </cfRule>
  </conditionalFormatting>
  <conditionalFormatting sqref="D428:F428">
    <cfRule type="cellIs" dxfId="8" priority="67" operator="equal">
      <formula>34000</formula>
    </cfRule>
    <cfRule type="cellIs" priority="68" operator="equal">
      <formula>34000</formula>
    </cfRule>
  </conditionalFormatting>
  <conditionalFormatting sqref="D434:F434">
    <cfRule type="cellIs" dxfId="7" priority="69" operator="equal">
      <formula>34000</formula>
    </cfRule>
    <cfRule type="cellIs" priority="70" operator="equal">
      <formula>34000</formula>
    </cfRule>
  </conditionalFormatting>
  <conditionalFormatting sqref="D440:F440">
    <cfRule type="cellIs" dxfId="6" priority="71" operator="equal">
      <formula>34000</formula>
    </cfRule>
    <cfRule type="cellIs" priority="72" operator="equal">
      <formula>34000</formula>
    </cfRule>
  </conditionalFormatting>
  <conditionalFormatting sqref="D446:F446">
    <cfRule type="cellIs" dxfId="5" priority="73" operator="equal">
      <formula>34000</formula>
    </cfRule>
    <cfRule type="cellIs" priority="74" operator="equal">
      <formula>34000</formula>
    </cfRule>
  </conditionalFormatting>
  <conditionalFormatting sqref="D453:F453">
    <cfRule type="cellIs" dxfId="4" priority="75" operator="equal">
      <formula>34000</formula>
    </cfRule>
    <cfRule type="cellIs" priority="76" operator="equal">
      <formula>34000</formula>
    </cfRule>
  </conditionalFormatting>
  <conditionalFormatting sqref="D458:F458">
    <cfRule type="cellIs" priority="78" operator="equal">
      <formula>34000</formula>
    </cfRule>
    <cfRule type="cellIs" dxfId="3" priority="77" operator="equal">
      <formula>34000</formula>
    </cfRule>
  </conditionalFormatting>
  <conditionalFormatting sqref="D480:F480">
    <cfRule type="cellIs" dxfId="2" priority="81" operator="equal">
      <formula>34000</formula>
    </cfRule>
    <cfRule type="cellIs" priority="82" operator="equal">
      <formula>34000</formula>
    </cfRule>
  </conditionalFormatting>
  <conditionalFormatting sqref="G1:G1048576 D19:F19 H56:O56 H131:O131 H237:O237 H369:O369 H394:O394 H403:O403 H428:O428">
    <cfRule type="cellIs" dxfId="1" priority="1" operator="equal">
      <formula>34000</formula>
    </cfRule>
    <cfRule type="cellIs" priority="2" operator="equal">
      <formula>34000</formula>
    </cfRule>
  </conditionalFormatting>
  <pageMargins left="0.31496062992125984" right="0.31496062992125984" top="0.74803149606299213" bottom="0.74803149606299213" header="0.31496062992125984" footer="0.31496062992125984"/>
  <pageSetup scale="55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CCE222-91BF-41A9-987E-5BDEFF1C486D}">
  <dimension ref="A3:L8"/>
  <sheetViews>
    <sheetView workbookViewId="0">
      <selection activeCell="I8" sqref="I8:L8"/>
    </sheetView>
  </sheetViews>
  <sheetFormatPr baseColWidth="10" defaultColWidth="9.140625" defaultRowHeight="15" x14ac:dyDescent="0.25"/>
  <cols>
    <col min="4" max="4" width="14.5703125" customWidth="1"/>
    <col min="6" max="6" width="12.85546875" customWidth="1"/>
    <col min="8" max="8" width="13.140625" customWidth="1"/>
    <col min="9" max="9" width="13.7109375" customWidth="1"/>
    <col min="11" max="11" width="13" customWidth="1"/>
    <col min="12" max="12" width="12.5703125" customWidth="1"/>
  </cols>
  <sheetData>
    <row r="3" spans="1:12" x14ac:dyDescent="0.25">
      <c r="A3" s="17">
        <f>+'TEMPORAL TRANSP'!D489</f>
        <v>287</v>
      </c>
      <c r="B3" s="17">
        <f>+'TEMPORAL TRANSP'!E489</f>
        <v>0</v>
      </c>
      <c r="C3" s="17">
        <f>+'TEMPORAL TRANSP'!F489</f>
        <v>0</v>
      </c>
      <c r="D3" s="17">
        <f>+'TEMPORAL TRANSP'!G489</f>
        <v>19606155.940000001</v>
      </c>
      <c r="E3" s="17">
        <f>+'TEMPORAL TRANSP'!H489</f>
        <v>0</v>
      </c>
      <c r="F3" s="17">
        <f>+'TEMPORAL TRANSP'!I489</f>
        <v>19606155.940000001</v>
      </c>
      <c r="G3" s="17">
        <f>+'TEMPORAL TRANSP'!J489</f>
        <v>562696.67999999993</v>
      </c>
      <c r="H3" s="17">
        <f>+'TEMPORAL TRANSP'!K489</f>
        <v>1566645.04</v>
      </c>
      <c r="I3" s="17">
        <f>+'TEMPORAL TRANSP'!L489</f>
        <v>596027.14</v>
      </c>
      <c r="J3" s="17">
        <f>+'TEMPORAL TRANSP'!M489</f>
        <v>710686.53999999992</v>
      </c>
      <c r="K3" s="17">
        <f>+'TEMPORAL TRANSP'!N489</f>
        <v>3432448.8700000006</v>
      </c>
      <c r="L3" s="17">
        <f>+'TEMPORAL TRANSP'!O489</f>
        <v>16170108.52</v>
      </c>
    </row>
    <row r="5" spans="1:12" x14ac:dyDescent="0.25">
      <c r="D5">
        <v>19606155.939999998</v>
      </c>
      <c r="E5">
        <v>0</v>
      </c>
      <c r="F5">
        <v>19606155.939999998</v>
      </c>
      <c r="G5">
        <v>562696.67999999993</v>
      </c>
      <c r="H5">
        <v>1566645.04</v>
      </c>
      <c r="I5">
        <v>596027.14</v>
      </c>
      <c r="J5">
        <v>710686.53999999992</v>
      </c>
      <c r="K5">
        <v>3432448.8700000006</v>
      </c>
      <c r="L5">
        <v>16170108.52</v>
      </c>
    </row>
    <row r="8" spans="1:12" x14ac:dyDescent="0.25">
      <c r="D8" s="12">
        <f>+D5-D3</f>
        <v>0</v>
      </c>
      <c r="E8" s="12">
        <f t="shared" ref="E8:L8" si="0">+E5-E3</f>
        <v>0</v>
      </c>
      <c r="F8" s="12">
        <f t="shared" si="0"/>
        <v>0</v>
      </c>
      <c r="G8" s="12">
        <f t="shared" si="0"/>
        <v>0</v>
      </c>
      <c r="H8" s="12">
        <f t="shared" si="0"/>
        <v>0</v>
      </c>
      <c r="I8" s="12">
        <f t="shared" si="0"/>
        <v>0</v>
      </c>
      <c r="J8" s="12">
        <f t="shared" si="0"/>
        <v>0</v>
      </c>
      <c r="K8" s="12">
        <f t="shared" si="0"/>
        <v>0</v>
      </c>
      <c r="L8" s="12">
        <f t="shared" si="0"/>
        <v>0</v>
      </c>
    </row>
  </sheetData>
  <conditionalFormatting sqref="A3:L3">
    <cfRule type="cellIs" dxfId="0" priority="1" operator="equal">
      <formula>34000</formula>
    </cfRule>
    <cfRule type="cellIs" priority="2" operator="equal">
      <formula>34000</formula>
    </cfRule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498e0cf9-337c-4ae7-8aec-5cb955768cec" xsi:nil="true"/>
    <Regi_x00f3_n xmlns="ae60f8df-e0ad-4d64-9cc3-2a2aaef8cb24" xsi:nil="true"/>
    <lcf76f155ced4ddcb4097134ff3c332f xmlns="ae60f8df-e0ad-4d64-9cc3-2a2aaef8cb24">
      <Terms xmlns="http://schemas.microsoft.com/office/infopath/2007/PartnerControls"/>
    </lcf76f155ced4ddcb4097134ff3c332f>
    <SharedWithUsers xmlns="498e0cf9-337c-4ae7-8aec-5cb955768cec">
      <UserInfo>
        <DisplayName/>
        <AccountId xsi:nil="true"/>
        <AccountType/>
      </UserInfo>
    </SharedWithUsers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A4CD51598F7F04F84168A6C479B7575" ma:contentTypeVersion="18" ma:contentTypeDescription="Crear nuevo documento." ma:contentTypeScope="" ma:versionID="438543677c42a79958be963e757ed5b9">
  <xsd:schema xmlns:xsd="http://www.w3.org/2001/XMLSchema" xmlns:xs="http://www.w3.org/2001/XMLSchema" xmlns:p="http://schemas.microsoft.com/office/2006/metadata/properties" xmlns:ns2="498e0cf9-337c-4ae7-8aec-5cb955768cec" xmlns:ns3="ae60f8df-e0ad-4d64-9cc3-2a2aaef8cb24" targetNamespace="http://schemas.microsoft.com/office/2006/metadata/properties" ma:root="true" ma:fieldsID="99afb55460820ee12436c35af908fc38" ns2:_="" ns3:_="">
    <xsd:import namespace="498e0cf9-337c-4ae7-8aec-5cb955768cec"/>
    <xsd:import namespace="ae60f8df-e0ad-4d64-9cc3-2a2aaef8cb24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Regi_x00f3_n" minOccurs="0"/>
                <xsd:element ref="ns3:lcf76f155ced4ddcb4097134ff3c332f" minOccurs="0"/>
                <xsd:element ref="ns2:TaxCatchAll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Location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8e0cf9-337c-4ae7-8aec-5cb955768ce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2559d960-6a41-4d12-9e62-2cd44ab407ba}" ma:internalName="TaxCatchAll" ma:showField="CatchAllData" ma:web="498e0cf9-337c-4ae7-8aec-5cb955768ce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60f8df-e0ad-4d64-9cc3-2a2aaef8cb2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Regi_x00f3_n" ma:index="14" nillable="true" ma:displayName="Región" ma:format="Dropdown" ma:internalName="Regi_x00f3_n">
      <xsd:simpleType>
        <xsd:restriction base="dms:Note">
          <xsd:maxLength value="255"/>
        </xsd:restriction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d53aa4d5-997a-46cc-a987-1c7953f874c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1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4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F680251-82F0-4329-83F4-52E25CA1E760}">
  <ds:schemaRefs>
    <ds:schemaRef ds:uri="http://purl.org/dc/terms/"/>
    <ds:schemaRef ds:uri="http://schemas.microsoft.com/office/2006/documentManagement/types"/>
    <ds:schemaRef ds:uri="http://www.w3.org/XML/1998/namespace"/>
    <ds:schemaRef ds:uri="http://purl.org/dc/elements/1.1/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ae60f8df-e0ad-4d64-9cc3-2a2aaef8cb24"/>
    <ds:schemaRef ds:uri="498e0cf9-337c-4ae7-8aec-5cb955768cec"/>
  </ds:schemaRefs>
</ds:datastoreItem>
</file>

<file path=customXml/itemProps2.xml><?xml version="1.0" encoding="utf-8"?>
<ds:datastoreItem xmlns:ds="http://schemas.openxmlformats.org/officeDocument/2006/customXml" ds:itemID="{69ED60D3-3DD3-4090-A7BB-13E9620BFC1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98e0cf9-337c-4ae7-8aec-5cb955768cec"/>
    <ds:schemaRef ds:uri="ae60f8df-e0ad-4d64-9cc3-2a2aaef8cb2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B2F59F2-A7D1-4D13-8749-0162D519DBE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TEMPORAL TRANSP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GARRIDO</dc:creator>
  <cp:lastModifiedBy>Anel Paredes</cp:lastModifiedBy>
  <cp:lastPrinted>2025-09-12T14:57:26Z</cp:lastPrinted>
  <dcterms:created xsi:type="dcterms:W3CDTF">2024-09-03T20:05:51Z</dcterms:created>
  <dcterms:modified xsi:type="dcterms:W3CDTF">2025-09-17T18:07:51Z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0x0101000A4CD51598F7F04F84168A6C479B7575</vt:lpwstr>
  </property>
  <property fmtid="{D5CDD505-2E9C-101B-9397-08002B2CF9AE}" pid="4" name="ComplianceAssetId">
    <vt:lpwstr/>
  </property>
  <property fmtid="{D5CDD505-2E9C-101B-9397-08002B2CF9AE}" pid="5" name="_ExtendedDescription">
    <vt:lpwstr/>
  </property>
  <property fmtid="{D5CDD505-2E9C-101B-9397-08002B2CF9AE}" pid="6" name="TriggerFlowInfo">
    <vt:lpwstr/>
  </property>
</Properties>
</file>