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 JULIO 2025 ANEL CORREGIDA\"/>
    </mc:Choice>
  </mc:AlternateContent>
  <xr:revisionPtr revIDLastSave="0" documentId="13_ncr:1_{8AF54F3C-1B7B-4A8A-A532-15B6C00006CB}" xr6:coauthVersionLast="47" xr6:coauthVersionMax="47" xr10:uidLastSave="{00000000-0000-0000-0000-000000000000}"/>
  <bookViews>
    <workbookView xWindow="-120" yWindow="-120" windowWidth="29040" windowHeight="15720" xr2:uid="{C2CE8A9D-2675-432E-84EB-42E45E4998B5}"/>
  </bookViews>
  <sheets>
    <sheet name="TENPORAL TRANSP" sheetId="1" r:id="rId1"/>
  </sheets>
  <externalReferences>
    <externalReference r:id="rId2"/>
  </externalReferences>
  <definedNames>
    <definedName name="_xlnm._FilterDatabase" localSheetId="0" hidden="1">'TENPORAL TRANSP'!$T$264:$Y$483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28" i="1" l="1"/>
  <c r="I428" i="1"/>
  <c r="J428" i="1"/>
  <c r="K428" i="1"/>
  <c r="L428" i="1"/>
  <c r="M428" i="1"/>
  <c r="N428" i="1"/>
  <c r="O428" i="1"/>
  <c r="G428" i="1"/>
  <c r="H403" i="1"/>
  <c r="J403" i="1"/>
  <c r="K403" i="1"/>
  <c r="L403" i="1"/>
  <c r="M403" i="1"/>
  <c r="G403" i="1"/>
  <c r="H371" i="1"/>
  <c r="J371" i="1"/>
  <c r="K371" i="1"/>
  <c r="L371" i="1"/>
  <c r="M371" i="1"/>
  <c r="G371" i="1"/>
  <c r="H346" i="1"/>
  <c r="J346" i="1"/>
  <c r="K346" i="1"/>
  <c r="L346" i="1"/>
  <c r="M346" i="1"/>
  <c r="G346" i="1"/>
  <c r="H92" i="1"/>
  <c r="J92" i="1"/>
  <c r="K92" i="1"/>
  <c r="L92" i="1"/>
  <c r="M92" i="1"/>
  <c r="G92" i="1"/>
  <c r="N449" i="1"/>
  <c r="N438" i="1"/>
  <c r="N395" i="1"/>
  <c r="N365" i="1"/>
  <c r="N351" i="1"/>
  <c r="N342" i="1"/>
  <c r="N335" i="1"/>
  <c r="N323" i="1"/>
  <c r="N299" i="1"/>
  <c r="N285" i="1"/>
  <c r="N271" i="1"/>
  <c r="N257" i="1"/>
  <c r="N212" i="1"/>
  <c r="N207" i="1"/>
  <c r="N178" i="1"/>
  <c r="N168" i="1"/>
  <c r="M161" i="1"/>
  <c r="N153" i="1"/>
  <c r="N144" i="1"/>
  <c r="N120" i="1"/>
  <c r="N109" i="1"/>
  <c r="N102" i="1"/>
  <c r="N97" i="1"/>
  <c r="N52" i="1"/>
  <c r="N40" i="1"/>
  <c r="N28" i="1"/>
  <c r="N13" i="1"/>
  <c r="N18" i="1"/>
  <c r="I459" i="1"/>
  <c r="I458" i="1"/>
  <c r="I452" i="1"/>
  <c r="I451" i="1"/>
  <c r="I450" i="1"/>
  <c r="I449" i="1"/>
  <c r="I448" i="1"/>
  <c r="I447" i="1"/>
  <c r="I442" i="1"/>
  <c r="I441" i="1"/>
  <c r="I440" i="1"/>
  <c r="I439" i="1"/>
  <c r="I438" i="1"/>
  <c r="I437" i="1"/>
  <c r="I432" i="1"/>
  <c r="I427" i="1"/>
  <c r="I425" i="1"/>
  <c r="I424" i="1"/>
  <c r="I426" i="1"/>
  <c r="I420" i="1"/>
  <c r="I419" i="1"/>
  <c r="I414" i="1"/>
  <c r="I413" i="1"/>
  <c r="I408" i="1"/>
  <c r="I407" i="1"/>
  <c r="I402" i="1"/>
  <c r="I400" i="1"/>
  <c r="I401" i="1"/>
  <c r="I399" i="1"/>
  <c r="I403" i="1" s="1"/>
  <c r="I395" i="1"/>
  <c r="I390" i="1"/>
  <c r="I384" i="1"/>
  <c r="I383" i="1"/>
  <c r="I382" i="1"/>
  <c r="I378" i="1"/>
  <c r="I377" i="1"/>
  <c r="I376" i="1"/>
  <c r="I370" i="1"/>
  <c r="I368" i="1"/>
  <c r="I367" i="1"/>
  <c r="I366" i="1"/>
  <c r="I365" i="1"/>
  <c r="I369" i="1"/>
  <c r="I364" i="1"/>
  <c r="I360" i="1"/>
  <c r="I359" i="1"/>
  <c r="I353" i="1"/>
  <c r="I352" i="1"/>
  <c r="I351" i="1"/>
  <c r="I350" i="1"/>
  <c r="I345" i="1"/>
  <c r="I344" i="1"/>
  <c r="I343" i="1"/>
  <c r="I342" i="1"/>
  <c r="I341" i="1"/>
  <c r="I340" i="1"/>
  <c r="I339" i="1"/>
  <c r="I338" i="1"/>
  <c r="I337" i="1"/>
  <c r="I336" i="1"/>
  <c r="I335" i="1"/>
  <c r="I334" i="1"/>
  <c r="I333" i="1"/>
  <c r="I332" i="1"/>
  <c r="I331" i="1"/>
  <c r="I330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2" i="1"/>
  <c r="I304" i="1"/>
  <c r="I303" i="1"/>
  <c r="I301" i="1"/>
  <c r="I300" i="1"/>
  <c r="I299" i="1"/>
  <c r="I298" i="1"/>
  <c r="I293" i="1"/>
  <c r="I287" i="1"/>
  <c r="I286" i="1"/>
  <c r="I285" i="1"/>
  <c r="I280" i="1"/>
  <c r="I279" i="1"/>
  <c r="I278" i="1"/>
  <c r="I277" i="1"/>
  <c r="I273" i="1"/>
  <c r="I272" i="1"/>
  <c r="I271" i="1"/>
  <c r="I270" i="1"/>
  <c r="I266" i="1"/>
  <c r="I265" i="1"/>
  <c r="I264" i="1"/>
  <c r="I257" i="1"/>
  <c r="I251" i="1"/>
  <c r="I250" i="1"/>
  <c r="I244" i="1"/>
  <c r="I243" i="1"/>
  <c r="I242" i="1"/>
  <c r="I241" i="1"/>
  <c r="I240" i="1"/>
  <c r="I239" i="1"/>
  <c r="I238" i="1"/>
  <c r="I237" i="1"/>
  <c r="I236" i="1"/>
  <c r="I235" i="1"/>
  <c r="I234" i="1"/>
  <c r="I233" i="1"/>
  <c r="I226" i="1"/>
  <c r="I220" i="1"/>
  <c r="I214" i="1"/>
  <c r="I213" i="1"/>
  <c r="I212" i="1"/>
  <c r="I211" i="1"/>
  <c r="I210" i="1"/>
  <c r="I209" i="1"/>
  <c r="I208" i="1"/>
  <c r="I207" i="1"/>
  <c r="I201" i="1"/>
  <c r="I194" i="1"/>
  <c r="I193" i="1"/>
  <c r="I192" i="1"/>
  <c r="I185" i="1"/>
  <c r="I179" i="1"/>
  <c r="I178" i="1"/>
  <c r="I172" i="1"/>
  <c r="I171" i="1"/>
  <c r="I170" i="1"/>
  <c r="I169" i="1"/>
  <c r="I168" i="1"/>
  <c r="I167" i="1"/>
  <c r="I166" i="1"/>
  <c r="I165" i="1"/>
  <c r="I160" i="1"/>
  <c r="I161" i="1" s="1"/>
  <c r="I155" i="1"/>
  <c r="I154" i="1"/>
  <c r="I153" i="1"/>
  <c r="I152" i="1"/>
  <c r="I151" i="1"/>
  <c r="I150" i="1"/>
  <c r="I145" i="1"/>
  <c r="I144" i="1"/>
  <c r="I143" i="1"/>
  <c r="I142" i="1"/>
  <c r="I141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0" i="1"/>
  <c r="I91" i="1"/>
  <c r="I84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25" i="1"/>
  <c r="I10" i="1"/>
  <c r="I11" i="1"/>
  <c r="I12" i="1"/>
  <c r="I13" i="1"/>
  <c r="I14" i="1"/>
  <c r="I15" i="1"/>
  <c r="I16" i="1"/>
  <c r="I17" i="1"/>
  <c r="I18" i="1"/>
  <c r="I9" i="1"/>
  <c r="N324" i="1"/>
  <c r="N313" i="1"/>
  <c r="N306" i="1"/>
  <c r="N240" i="1"/>
  <c r="N150" i="1"/>
  <c r="N113" i="1"/>
  <c r="N104" i="1"/>
  <c r="N62" i="1"/>
  <c r="N74" i="1"/>
  <c r="N30" i="1"/>
  <c r="N42" i="1"/>
  <c r="N48" i="1"/>
  <c r="N426" i="1"/>
  <c r="N329" i="1"/>
  <c r="L161" i="1"/>
  <c r="L19" i="1"/>
  <c r="N10" i="1"/>
  <c r="N11" i="1"/>
  <c r="N17" i="1"/>
  <c r="N26" i="1"/>
  <c r="N32" i="1"/>
  <c r="N34" i="1"/>
  <c r="N36" i="1"/>
  <c r="N38" i="1"/>
  <c r="N39" i="1"/>
  <c r="N41" i="1"/>
  <c r="N44" i="1"/>
  <c r="N45" i="1"/>
  <c r="N46" i="1"/>
  <c r="N47" i="1"/>
  <c r="N50" i="1"/>
  <c r="N53" i="1"/>
  <c r="N61" i="1"/>
  <c r="N63" i="1"/>
  <c r="N64" i="1"/>
  <c r="N69" i="1"/>
  <c r="N70" i="1"/>
  <c r="N71" i="1"/>
  <c r="N73" i="1"/>
  <c r="N75" i="1"/>
  <c r="N76" i="1"/>
  <c r="O76" i="1" s="1"/>
  <c r="N78" i="1"/>
  <c r="J85" i="1"/>
  <c r="N98" i="1"/>
  <c r="N103" i="1"/>
  <c r="N105" i="1"/>
  <c r="N106" i="1"/>
  <c r="N107" i="1"/>
  <c r="N108" i="1"/>
  <c r="N110" i="1"/>
  <c r="N122" i="1"/>
  <c r="N123" i="1"/>
  <c r="N124" i="1"/>
  <c r="N125" i="1"/>
  <c r="N126" i="1"/>
  <c r="N127" i="1"/>
  <c r="N130" i="1"/>
  <c r="N131" i="1"/>
  <c r="N132" i="1"/>
  <c r="J146" i="1"/>
  <c r="N151" i="1"/>
  <c r="N152" i="1"/>
  <c r="J161" i="1"/>
  <c r="J173" i="1"/>
  <c r="N166" i="1"/>
  <c r="N167" i="1"/>
  <c r="J180" i="1"/>
  <c r="J186" i="1"/>
  <c r="J202" i="1"/>
  <c r="N208" i="1"/>
  <c r="N211" i="1"/>
  <c r="J221" i="1"/>
  <c r="J227" i="1"/>
  <c r="N235" i="1"/>
  <c r="N237" i="1"/>
  <c r="N238" i="1"/>
  <c r="N239" i="1"/>
  <c r="N241" i="1"/>
  <c r="N242" i="1"/>
  <c r="N243" i="1"/>
  <c r="N244" i="1"/>
  <c r="J252" i="1"/>
  <c r="J258" i="1"/>
  <c r="J294" i="1"/>
  <c r="N301" i="1"/>
  <c r="N303" i="1"/>
  <c r="N302" i="1"/>
  <c r="N305" i="1"/>
  <c r="N309" i="1"/>
  <c r="N310" i="1"/>
  <c r="N311" i="1"/>
  <c r="N312" i="1"/>
  <c r="N314" i="1"/>
  <c r="N316" i="1"/>
  <c r="N317" i="1"/>
  <c r="N318" i="1"/>
  <c r="N322" i="1"/>
  <c r="N325" i="1"/>
  <c r="N326" i="1"/>
  <c r="O326" i="1" s="1"/>
  <c r="N330" i="1"/>
  <c r="N333" i="1"/>
  <c r="N334" i="1"/>
  <c r="N336" i="1"/>
  <c r="N337" i="1"/>
  <c r="N338" i="1"/>
  <c r="N340" i="1"/>
  <c r="N341" i="1"/>
  <c r="N343" i="1"/>
  <c r="N344" i="1"/>
  <c r="N345" i="1"/>
  <c r="O345" i="1" s="1"/>
  <c r="J361" i="1"/>
  <c r="N369" i="1"/>
  <c r="N368" i="1"/>
  <c r="J391" i="1"/>
  <c r="J396" i="1"/>
  <c r="N399" i="1"/>
  <c r="J409" i="1"/>
  <c r="J433" i="1"/>
  <c r="N441" i="1"/>
  <c r="N442" i="1"/>
  <c r="J453" i="1"/>
  <c r="J460" i="1"/>
  <c r="H146" i="1"/>
  <c r="G146" i="1"/>
  <c r="H161" i="1"/>
  <c r="G161" i="1"/>
  <c r="H19" i="1"/>
  <c r="G19" i="1"/>
  <c r="H173" i="1"/>
  <c r="G173" i="1"/>
  <c r="O152" i="1" l="1"/>
  <c r="O310" i="1"/>
  <c r="I371" i="1"/>
  <c r="O322" i="1"/>
  <c r="O334" i="1"/>
  <c r="O130" i="1"/>
  <c r="O74" i="1"/>
  <c r="K463" i="1"/>
  <c r="O302" i="1"/>
  <c r="I346" i="1"/>
  <c r="O333" i="1"/>
  <c r="O309" i="1"/>
  <c r="O325" i="1"/>
  <c r="O211" i="1"/>
  <c r="O311" i="1"/>
  <c r="O241" i="1"/>
  <c r="O45" i="1"/>
  <c r="I92" i="1"/>
  <c r="O36" i="1"/>
  <c r="O324" i="1"/>
  <c r="O61" i="1"/>
  <c r="O337" i="1"/>
  <c r="O312" i="1"/>
  <c r="O336" i="1"/>
  <c r="O42" i="1"/>
  <c r="O102" i="1"/>
  <c r="O107" i="1"/>
  <c r="O106" i="1"/>
  <c r="O340" i="1"/>
  <c r="O131" i="1"/>
  <c r="O105" i="1"/>
  <c r="O63" i="1"/>
  <c r="O30" i="1"/>
  <c r="O338" i="1"/>
  <c r="O243" i="1"/>
  <c r="O53" i="1"/>
  <c r="O62" i="1"/>
  <c r="O125" i="1"/>
  <c r="O113" i="1"/>
  <c r="O166" i="1"/>
  <c r="O314" i="1"/>
  <c r="O75" i="1"/>
  <c r="O240" i="1"/>
  <c r="O242" i="1"/>
  <c r="O98" i="1"/>
  <c r="O11" i="1"/>
  <c r="O110" i="1"/>
  <c r="O301" i="1"/>
  <c r="O151" i="1"/>
  <c r="O313" i="1"/>
  <c r="O44" i="1"/>
  <c r="O343" i="1"/>
  <c r="I146" i="1"/>
  <c r="O97" i="1"/>
  <c r="O123" i="1"/>
  <c r="O71" i="1"/>
  <c r="I54" i="1"/>
  <c r="O285" i="1"/>
  <c r="O109" i="1"/>
  <c r="O17" i="1"/>
  <c r="O144" i="1"/>
  <c r="O369" i="1"/>
  <c r="O153" i="1"/>
  <c r="O342" i="1"/>
  <c r="O330" i="1"/>
  <c r="O305" i="1"/>
  <c r="O126" i="1"/>
  <c r="O237" i="1"/>
  <c r="O18" i="1"/>
  <c r="O168" i="1"/>
  <c r="O365" i="1"/>
  <c r="O235" i="1"/>
  <c r="O306" i="1"/>
  <c r="O13" i="1"/>
  <c r="O395" i="1"/>
  <c r="O344" i="1"/>
  <c r="O108" i="1"/>
  <c r="O329" i="1"/>
  <c r="O28" i="1"/>
  <c r="O438" i="1"/>
  <c r="O318" i="1"/>
  <c r="O212" i="1"/>
  <c r="O449" i="1"/>
  <c r="O341" i="1"/>
  <c r="O317" i="1"/>
  <c r="O69" i="1"/>
  <c r="O48" i="1"/>
  <c r="O52" i="1"/>
  <c r="N33" i="1"/>
  <c r="O33" i="1" s="1"/>
  <c r="N459" i="1"/>
  <c r="O459" i="1" s="1"/>
  <c r="J415" i="1"/>
  <c r="J245" i="1"/>
  <c r="O46" i="1"/>
  <c r="O34" i="1"/>
  <c r="N25" i="1"/>
  <c r="O25" i="1" s="1"/>
  <c r="N37" i="1"/>
  <c r="O37" i="1" s="1"/>
  <c r="N49" i="1"/>
  <c r="O49" i="1" s="1"/>
  <c r="N67" i="1"/>
  <c r="O67" i="1" s="1"/>
  <c r="N84" i="1"/>
  <c r="O84" i="1" s="1"/>
  <c r="M146" i="1"/>
  <c r="N165" i="1"/>
  <c r="O165" i="1" s="1"/>
  <c r="N193" i="1"/>
  <c r="O193" i="1" s="1"/>
  <c r="N226" i="1"/>
  <c r="O226" i="1" s="1"/>
  <c r="N278" i="1"/>
  <c r="O278" i="1" s="1"/>
  <c r="N304" i="1"/>
  <c r="O304" i="1" s="1"/>
  <c r="N315" i="1"/>
  <c r="O315" i="1" s="1"/>
  <c r="N327" i="1"/>
  <c r="O327" i="1" s="1"/>
  <c r="N339" i="1"/>
  <c r="O339" i="1" s="1"/>
  <c r="N360" i="1"/>
  <c r="O360" i="1" s="1"/>
  <c r="N383" i="1"/>
  <c r="O383" i="1" s="1"/>
  <c r="N419" i="1"/>
  <c r="O419" i="1" s="1"/>
  <c r="N68" i="1"/>
  <c r="O68" i="1" s="1"/>
  <c r="N91" i="1"/>
  <c r="O91" i="1" s="1"/>
  <c r="N142" i="1"/>
  <c r="O142" i="1" s="1"/>
  <c r="N194" i="1"/>
  <c r="O194" i="1" s="1"/>
  <c r="N250" i="1"/>
  <c r="O250" i="1" s="1"/>
  <c r="N279" i="1"/>
  <c r="O279" i="1" s="1"/>
  <c r="N328" i="1"/>
  <c r="O328" i="1" s="1"/>
  <c r="N364" i="1"/>
  <c r="N384" i="1"/>
  <c r="O384" i="1" s="1"/>
  <c r="N420" i="1"/>
  <c r="O420" i="1" s="1"/>
  <c r="N447" i="1"/>
  <c r="O447" i="1" s="1"/>
  <c r="J443" i="1"/>
  <c r="J385" i="1"/>
  <c r="J281" i="1"/>
  <c r="J19" i="1"/>
  <c r="L146" i="1"/>
  <c r="L173" i="1"/>
  <c r="N141" i="1"/>
  <c r="O141" i="1" s="1"/>
  <c r="O32" i="1"/>
  <c r="N27" i="1"/>
  <c r="O27" i="1" s="1"/>
  <c r="N51" i="1"/>
  <c r="O51" i="1" s="1"/>
  <c r="N90" i="1"/>
  <c r="N143" i="1"/>
  <c r="O143" i="1" s="1"/>
  <c r="N201" i="1"/>
  <c r="O201" i="1" s="1"/>
  <c r="N234" i="1"/>
  <c r="O234" i="1" s="1"/>
  <c r="N251" i="1"/>
  <c r="O251" i="1" s="1"/>
  <c r="N280" i="1"/>
  <c r="O280" i="1" s="1"/>
  <c r="N390" i="1"/>
  <c r="O390" i="1" s="1"/>
  <c r="N448" i="1"/>
  <c r="O448" i="1" s="1"/>
  <c r="J195" i="1"/>
  <c r="J54" i="1"/>
  <c r="N29" i="1"/>
  <c r="O29" i="1" s="1"/>
  <c r="N128" i="1"/>
  <c r="O128" i="1" s="1"/>
  <c r="N145" i="1"/>
  <c r="O145" i="1" s="1"/>
  <c r="N169" i="1"/>
  <c r="O169" i="1" s="1"/>
  <c r="N236" i="1"/>
  <c r="O236" i="1" s="1"/>
  <c r="N264" i="1"/>
  <c r="O264" i="1" s="1"/>
  <c r="N286" i="1"/>
  <c r="O286" i="1" s="1"/>
  <c r="N307" i="1"/>
  <c r="O307" i="1" s="1"/>
  <c r="N319" i="1"/>
  <c r="O319" i="1" s="1"/>
  <c r="N331" i="1"/>
  <c r="O331" i="1" s="1"/>
  <c r="N366" i="1"/>
  <c r="O366" i="1" s="1"/>
  <c r="N425" i="1"/>
  <c r="O425" i="1" s="1"/>
  <c r="N450" i="1"/>
  <c r="O450" i="1" s="1"/>
  <c r="N424" i="1"/>
  <c r="O424" i="1" s="1"/>
  <c r="J79" i="1"/>
  <c r="N16" i="1"/>
  <c r="O16" i="1" s="1"/>
  <c r="N60" i="1"/>
  <c r="O60" i="1" s="1"/>
  <c r="N72" i="1"/>
  <c r="O72" i="1" s="1"/>
  <c r="N99" i="1"/>
  <c r="O99" i="1" s="1"/>
  <c r="N111" i="1"/>
  <c r="O111" i="1" s="1"/>
  <c r="N129" i="1"/>
  <c r="O129" i="1" s="1"/>
  <c r="N170" i="1"/>
  <c r="O170" i="1" s="1"/>
  <c r="N209" i="1"/>
  <c r="O209" i="1" s="1"/>
  <c r="N265" i="1"/>
  <c r="O265" i="1" s="1"/>
  <c r="N287" i="1"/>
  <c r="O287" i="1" s="1"/>
  <c r="N308" i="1"/>
  <c r="O308" i="1" s="1"/>
  <c r="N320" i="1"/>
  <c r="O320" i="1" s="1"/>
  <c r="N332" i="1"/>
  <c r="O332" i="1" s="1"/>
  <c r="N367" i="1"/>
  <c r="O367" i="1" s="1"/>
  <c r="N401" i="1"/>
  <c r="O401" i="1" s="1"/>
  <c r="N427" i="1"/>
  <c r="O427" i="1" s="1"/>
  <c r="N451" i="1"/>
  <c r="O451" i="1" s="1"/>
  <c r="N15" i="1"/>
  <c r="O15" i="1" s="1"/>
  <c r="N31" i="1"/>
  <c r="O31" i="1" s="1"/>
  <c r="N43" i="1"/>
  <c r="O43" i="1" s="1"/>
  <c r="N100" i="1"/>
  <c r="O100" i="1" s="1"/>
  <c r="N112" i="1"/>
  <c r="O112" i="1" s="1"/>
  <c r="N171" i="1"/>
  <c r="O171" i="1" s="1"/>
  <c r="N210" i="1"/>
  <c r="O210" i="1" s="1"/>
  <c r="N266" i="1"/>
  <c r="O266" i="1" s="1"/>
  <c r="N293" i="1"/>
  <c r="O293" i="1" s="1"/>
  <c r="N321" i="1"/>
  <c r="O321" i="1" s="1"/>
  <c r="N400" i="1"/>
  <c r="O400" i="1" s="1"/>
  <c r="N432" i="1"/>
  <c r="O432" i="1" s="1"/>
  <c r="N452" i="1"/>
  <c r="O452" i="1" s="1"/>
  <c r="J379" i="1"/>
  <c r="J354" i="1"/>
  <c r="J274" i="1"/>
  <c r="J136" i="1"/>
  <c r="J114" i="1"/>
  <c r="N14" i="1"/>
  <c r="O14" i="1" s="1"/>
  <c r="N101" i="1"/>
  <c r="O101" i="1" s="1"/>
  <c r="N172" i="1"/>
  <c r="O172" i="1" s="1"/>
  <c r="N270" i="1"/>
  <c r="O270" i="1" s="1"/>
  <c r="N298" i="1"/>
  <c r="N350" i="1"/>
  <c r="O350" i="1" s="1"/>
  <c r="N370" i="1"/>
  <c r="O370" i="1" s="1"/>
  <c r="N402" i="1"/>
  <c r="O402" i="1" s="1"/>
  <c r="N437" i="1"/>
  <c r="O437" i="1" s="1"/>
  <c r="N458" i="1"/>
  <c r="N376" i="1"/>
  <c r="O376" i="1" s="1"/>
  <c r="N300" i="1"/>
  <c r="O300" i="1" s="1"/>
  <c r="N12" i="1"/>
  <c r="O12" i="1" s="1"/>
  <c r="N121" i="1"/>
  <c r="O121" i="1" s="1"/>
  <c r="N133" i="1"/>
  <c r="O133" i="1" s="1"/>
  <c r="N154" i="1"/>
  <c r="O154" i="1" s="1"/>
  <c r="N179" i="1"/>
  <c r="O179" i="1" s="1"/>
  <c r="N213" i="1"/>
  <c r="O213" i="1" s="1"/>
  <c r="N272" i="1"/>
  <c r="O272" i="1" s="1"/>
  <c r="N352" i="1"/>
  <c r="O352" i="1" s="1"/>
  <c r="N377" i="1"/>
  <c r="O377" i="1" s="1"/>
  <c r="N408" i="1"/>
  <c r="O408" i="1" s="1"/>
  <c r="N439" i="1"/>
  <c r="O439" i="1" s="1"/>
  <c r="N407" i="1"/>
  <c r="O407" i="1" s="1"/>
  <c r="J267" i="1"/>
  <c r="J215" i="1"/>
  <c r="J156" i="1"/>
  <c r="N35" i="1"/>
  <c r="O35" i="1" s="1"/>
  <c r="N65" i="1"/>
  <c r="O65" i="1" s="1"/>
  <c r="N77" i="1"/>
  <c r="O77" i="1" s="1"/>
  <c r="N134" i="1"/>
  <c r="O134" i="1" s="1"/>
  <c r="N155" i="1"/>
  <c r="O155" i="1" s="1"/>
  <c r="N185" i="1"/>
  <c r="O185" i="1" s="1"/>
  <c r="N214" i="1"/>
  <c r="O214" i="1" s="1"/>
  <c r="N273" i="1"/>
  <c r="O273" i="1" s="1"/>
  <c r="N353" i="1"/>
  <c r="O353" i="1" s="1"/>
  <c r="N378" i="1"/>
  <c r="O378" i="1" s="1"/>
  <c r="N413" i="1"/>
  <c r="O413" i="1" s="1"/>
  <c r="N440" i="1"/>
  <c r="O440" i="1" s="1"/>
  <c r="J421" i="1"/>
  <c r="J288" i="1"/>
  <c r="N66" i="1"/>
  <c r="O66" i="1" s="1"/>
  <c r="N135" i="1"/>
  <c r="O135" i="1" s="1"/>
  <c r="N192" i="1"/>
  <c r="O192" i="1" s="1"/>
  <c r="N220" i="1"/>
  <c r="O220" i="1" s="1"/>
  <c r="N277" i="1"/>
  <c r="O277" i="1" s="1"/>
  <c r="N359" i="1"/>
  <c r="O359" i="1" s="1"/>
  <c r="N382" i="1"/>
  <c r="O382" i="1" s="1"/>
  <c r="N414" i="1"/>
  <c r="O414" i="1" s="1"/>
  <c r="O426" i="1"/>
  <c r="O368" i="1"/>
  <c r="O299" i="1"/>
  <c r="O323" i="1"/>
  <c r="O335" i="1"/>
  <c r="O303" i="1"/>
  <c r="N233" i="1"/>
  <c r="O233" i="1" s="1"/>
  <c r="M173" i="1"/>
  <c r="N160" i="1"/>
  <c r="O120" i="1"/>
  <c r="O132" i="1"/>
  <c r="O122" i="1"/>
  <c r="O127" i="1"/>
  <c r="O78" i="1"/>
  <c r="O73" i="1"/>
  <c r="O40" i="1"/>
  <c r="O50" i="1"/>
  <c r="O38" i="1"/>
  <c r="M19" i="1"/>
  <c r="N9" i="1"/>
  <c r="O9" i="1" s="1"/>
  <c r="O442" i="1"/>
  <c r="O441" i="1"/>
  <c r="O399" i="1"/>
  <c r="O351" i="1"/>
  <c r="O316" i="1"/>
  <c r="O271" i="1"/>
  <c r="O257" i="1"/>
  <c r="O244" i="1"/>
  <c r="O238" i="1"/>
  <c r="O239" i="1"/>
  <c r="O207" i="1"/>
  <c r="O208" i="1"/>
  <c r="O178" i="1"/>
  <c r="O167" i="1"/>
  <c r="O150" i="1"/>
  <c r="O124" i="1"/>
  <c r="O103" i="1"/>
  <c r="O104" i="1"/>
  <c r="O64" i="1"/>
  <c r="O70" i="1"/>
  <c r="O26" i="1"/>
  <c r="O41" i="1"/>
  <c r="O47" i="1"/>
  <c r="O39" i="1"/>
  <c r="O10" i="1"/>
  <c r="V268" i="1"/>
  <c r="U268" i="1"/>
  <c r="T268" i="1"/>
  <c r="O403" i="1" l="1"/>
  <c r="N403" i="1"/>
  <c r="O364" i="1"/>
  <c r="O371" i="1" s="1"/>
  <c r="N371" i="1"/>
  <c r="O298" i="1"/>
  <c r="O346" i="1" s="1"/>
  <c r="N346" i="1"/>
  <c r="O90" i="1"/>
  <c r="O92" i="1" s="1"/>
  <c r="N92" i="1"/>
  <c r="N460" i="1"/>
  <c r="J463" i="1"/>
  <c r="O458" i="1"/>
  <c r="O160" i="1"/>
  <c r="O161" i="1" s="1"/>
  <c r="N161" i="1"/>
  <c r="H453" i="1"/>
  <c r="I453" i="1"/>
  <c r="L453" i="1"/>
  <c r="M453" i="1"/>
  <c r="G453" i="1"/>
  <c r="H421" i="1"/>
  <c r="L421" i="1"/>
  <c r="M421" i="1"/>
  <c r="G421" i="1"/>
  <c r="H415" i="1"/>
  <c r="I415" i="1"/>
  <c r="L415" i="1"/>
  <c r="M415" i="1"/>
  <c r="G415" i="1"/>
  <c r="H409" i="1"/>
  <c r="L409" i="1"/>
  <c r="M409" i="1"/>
  <c r="G409" i="1"/>
  <c r="H385" i="1"/>
  <c r="I385" i="1"/>
  <c r="L385" i="1"/>
  <c r="M385" i="1"/>
  <c r="G385" i="1"/>
  <c r="H379" i="1"/>
  <c r="I379" i="1"/>
  <c r="L379" i="1"/>
  <c r="M379" i="1"/>
  <c r="G379" i="1"/>
  <c r="H361" i="1"/>
  <c r="I361" i="1"/>
  <c r="L361" i="1"/>
  <c r="M361" i="1"/>
  <c r="G361" i="1"/>
  <c r="H354" i="1"/>
  <c r="I354" i="1"/>
  <c r="L354" i="1"/>
  <c r="M354" i="1"/>
  <c r="G354" i="1"/>
  <c r="H288" i="1"/>
  <c r="I288" i="1"/>
  <c r="L288" i="1"/>
  <c r="M288" i="1"/>
  <c r="G288" i="1"/>
  <c r="H281" i="1"/>
  <c r="I281" i="1"/>
  <c r="L281" i="1"/>
  <c r="M281" i="1"/>
  <c r="G281" i="1"/>
  <c r="H274" i="1"/>
  <c r="I274" i="1"/>
  <c r="L274" i="1"/>
  <c r="M274" i="1"/>
  <c r="G274" i="1"/>
  <c r="H267" i="1"/>
  <c r="L267" i="1"/>
  <c r="M267" i="1"/>
  <c r="G267" i="1"/>
  <c r="H258" i="1"/>
  <c r="I258" i="1"/>
  <c r="L258" i="1"/>
  <c r="M258" i="1"/>
  <c r="G258" i="1"/>
  <c r="H252" i="1"/>
  <c r="I252" i="1"/>
  <c r="L252" i="1"/>
  <c r="M252" i="1"/>
  <c r="G252" i="1"/>
  <c r="H245" i="1"/>
  <c r="L245" i="1"/>
  <c r="M245" i="1"/>
  <c r="G245" i="1"/>
  <c r="H215" i="1"/>
  <c r="I215" i="1"/>
  <c r="L215" i="1"/>
  <c r="M215" i="1"/>
  <c r="G215" i="1"/>
  <c r="H195" i="1"/>
  <c r="L195" i="1"/>
  <c r="M195" i="1"/>
  <c r="G195" i="1"/>
  <c r="H186" i="1"/>
  <c r="I186" i="1"/>
  <c r="L186" i="1"/>
  <c r="M186" i="1"/>
  <c r="H180" i="1"/>
  <c r="I180" i="1"/>
  <c r="L180" i="1"/>
  <c r="M180" i="1"/>
  <c r="G180" i="1"/>
  <c r="H156" i="1"/>
  <c r="L156" i="1"/>
  <c r="M156" i="1"/>
  <c r="G156" i="1"/>
  <c r="H136" i="1"/>
  <c r="L136" i="1"/>
  <c r="M136" i="1"/>
  <c r="G136" i="1"/>
  <c r="H114" i="1"/>
  <c r="I114" i="1"/>
  <c r="L114" i="1"/>
  <c r="M114" i="1"/>
  <c r="G114" i="1"/>
  <c r="H79" i="1"/>
  <c r="L79" i="1"/>
  <c r="M79" i="1"/>
  <c r="G79" i="1"/>
  <c r="H54" i="1"/>
  <c r="L54" i="1"/>
  <c r="M54" i="1"/>
  <c r="G54" i="1"/>
  <c r="O186" i="1"/>
  <c r="G186" i="1"/>
  <c r="H221" i="1"/>
  <c r="I221" i="1"/>
  <c r="L221" i="1"/>
  <c r="M221" i="1"/>
  <c r="G221" i="1"/>
  <c r="H202" i="1"/>
  <c r="I202" i="1"/>
  <c r="L202" i="1"/>
  <c r="M202" i="1"/>
  <c r="G202" i="1"/>
  <c r="H85" i="1"/>
  <c r="I85" i="1"/>
  <c r="L85" i="1"/>
  <c r="M85" i="1"/>
  <c r="G85" i="1"/>
  <c r="H227" i="1"/>
  <c r="I227" i="1"/>
  <c r="L227" i="1"/>
  <c r="M227" i="1"/>
  <c r="G227" i="1"/>
  <c r="H460" i="1"/>
  <c r="I460" i="1"/>
  <c r="L460" i="1"/>
  <c r="M460" i="1"/>
  <c r="G460" i="1"/>
  <c r="H443" i="1"/>
  <c r="I443" i="1"/>
  <c r="L443" i="1"/>
  <c r="M443" i="1"/>
  <c r="G443" i="1"/>
  <c r="H433" i="1"/>
  <c r="I433" i="1"/>
  <c r="L433" i="1"/>
  <c r="M433" i="1"/>
  <c r="G433" i="1"/>
  <c r="H396" i="1"/>
  <c r="I396" i="1"/>
  <c r="L396" i="1"/>
  <c r="M396" i="1"/>
  <c r="G396" i="1"/>
  <c r="H391" i="1"/>
  <c r="I391" i="1"/>
  <c r="L391" i="1"/>
  <c r="M391" i="1"/>
  <c r="G391" i="1"/>
  <c r="H294" i="1"/>
  <c r="I294" i="1"/>
  <c r="L294" i="1"/>
  <c r="M294" i="1"/>
  <c r="G294" i="1"/>
  <c r="G463" i="1" l="1"/>
  <c r="L463" i="1"/>
  <c r="M463" i="1"/>
  <c r="H463" i="1"/>
  <c r="N186" i="1"/>
  <c r="N79" i="1"/>
  <c r="N19" i="1"/>
  <c r="N54" i="1"/>
  <c r="N415" i="1"/>
  <c r="N136" i="1"/>
  <c r="N146" i="1"/>
  <c r="N409" i="1"/>
  <c r="N156" i="1"/>
  <c r="N354" i="1"/>
  <c r="N114" i="1"/>
  <c r="N421" i="1"/>
  <c r="N258" i="1"/>
  <c r="N453" i="1"/>
  <c r="N385" i="1"/>
  <c r="I195" i="1"/>
  <c r="I245" i="1"/>
  <c r="I173" i="1" l="1"/>
  <c r="N173" i="1"/>
  <c r="N252" i="1"/>
  <c r="N288" i="1"/>
  <c r="O361" i="1"/>
  <c r="N361" i="1"/>
  <c r="N281" i="1"/>
  <c r="N274" i="1"/>
  <c r="N245" i="1"/>
  <c r="N215" i="1"/>
  <c r="N195" i="1"/>
  <c r="O202" i="1"/>
  <c r="N202" i="1"/>
  <c r="O258" i="1"/>
  <c r="O146" i="1"/>
  <c r="O221" i="1"/>
  <c r="N221" i="1"/>
  <c r="O114" i="1"/>
  <c r="O252" i="1"/>
  <c r="O391" i="1"/>
  <c r="N391" i="1"/>
  <c r="O433" i="1"/>
  <c r="N433" i="1"/>
  <c r="O453" i="1"/>
  <c r="O396" i="1"/>
  <c r="N396" i="1"/>
  <c r="O415" i="1"/>
  <c r="O354" i="1"/>
  <c r="O385" i="1"/>
  <c r="O443" i="1"/>
  <c r="N443" i="1"/>
  <c r="O294" i="1"/>
  <c r="N294" i="1"/>
  <c r="O281" i="1"/>
  <c r="O274" i="1"/>
  <c r="O288" i="1"/>
  <c r="O173" i="1" l="1"/>
  <c r="O245" i="1"/>
  <c r="O215" i="1"/>
  <c r="O195" i="1"/>
  <c r="N267" i="1"/>
  <c r="I267" i="1" l="1"/>
  <c r="O267" i="1" l="1"/>
  <c r="N180" i="1"/>
  <c r="N379" i="1"/>
  <c r="O180" i="1" l="1"/>
  <c r="O85" i="1"/>
  <c r="N85" i="1"/>
  <c r="O379" i="1"/>
  <c r="I19" i="1"/>
  <c r="O79" i="1" l="1"/>
  <c r="I79" i="1"/>
  <c r="O19" i="1"/>
  <c r="O460" i="1"/>
  <c r="I156" i="1" l="1"/>
  <c r="O156" i="1"/>
  <c r="I409" i="1" l="1"/>
  <c r="I136" i="1"/>
  <c r="O136" i="1"/>
  <c r="O54" i="1"/>
  <c r="I421" i="1"/>
  <c r="O421" i="1"/>
  <c r="I463" i="1"/>
  <c r="O227" i="1"/>
  <c r="N227" i="1"/>
  <c r="N463" i="1" s="1"/>
  <c r="O409" i="1"/>
  <c r="O463" i="1" l="1"/>
</calcChain>
</file>

<file path=xl/sharedStrings.xml><?xml version="1.0" encoding="utf-8"?>
<sst xmlns="http://schemas.openxmlformats.org/spreadsheetml/2006/main" count="1727" uniqueCount="379">
  <si>
    <t>AFP</t>
  </si>
  <si>
    <t>ISR</t>
  </si>
  <si>
    <t>SFS</t>
  </si>
  <si>
    <t>DIRECCION DE SERVICIOS DE ATENCION A EMERGENCIAS EXTRA HOSPITALARIA</t>
  </si>
  <si>
    <t>DIOMEL ALEXIS GARCIA GARCIA</t>
  </si>
  <si>
    <t>COORDINADOR (A)</t>
  </si>
  <si>
    <t>SUPERVISOR DE LOGISTICA</t>
  </si>
  <si>
    <t>DONATO TEJADA QUIÑONES</t>
  </si>
  <si>
    <t>FACILITADOR</t>
  </si>
  <si>
    <t>MAYNARD FERNANDO JANSI VERAS</t>
  </si>
  <si>
    <t>SOPORTE TECNICO INFORMATICO</t>
  </si>
  <si>
    <t>HILARIO RAUL BAEZ MERAN</t>
  </si>
  <si>
    <t>DIVISION DE FISCALIZACION - DAEH</t>
  </si>
  <si>
    <t>JOEL DIAZ MADE</t>
  </si>
  <si>
    <t>ANALISTA</t>
  </si>
  <si>
    <t>CENTRO DE REGULACION DE URGENCIAS Y EMERGENCIAS GRAN SANTO DOMINGO - DAEH</t>
  </si>
  <si>
    <t>NICAURI MATEO OGANDO</t>
  </si>
  <si>
    <t>TECNICO ADMINISTRATIVO</t>
  </si>
  <si>
    <t>WASCAR  FRANCISCO AQUINO SANCHEZ</t>
  </si>
  <si>
    <t>TECNICO DE REFRIGERACION</t>
  </si>
  <si>
    <t>AURELINA VITTINI JIMENEZ</t>
  </si>
  <si>
    <t>ANALISTA LEGAL</t>
  </si>
  <si>
    <t>CRISTIAN OCTAVIO TEJADA REYES</t>
  </si>
  <si>
    <t>ESMIRNA RODRIGUEZ DE DE JESUS</t>
  </si>
  <si>
    <t>ANALISTA DE RECURSOS HUMANOS</t>
  </si>
  <si>
    <t>YUNEIDA MERCEDES PAULA REYES</t>
  </si>
  <si>
    <t>LUIS ENRIQUE ENCARNACION</t>
  </si>
  <si>
    <t>MARIA ADALGIZA PAREDES RAMIREZ</t>
  </si>
  <si>
    <t>ISARY MARY TRINIDAD PEREZ</t>
  </si>
  <si>
    <t>LEIDYS STEPHANIA MATOS LUIS</t>
  </si>
  <si>
    <t>GASIL ESTHER GIL LIMBAR</t>
  </si>
  <si>
    <t>TECNICO DE CONTABILIDAD</t>
  </si>
  <si>
    <t>LAUREANO EDRIELLE ROMANO MARRERO</t>
  </si>
  <si>
    <t>COORDINADOR (A) DE LOGISTICA</t>
  </si>
  <si>
    <t>EDELY ZABALA ZABALA</t>
  </si>
  <si>
    <t>MIGUELLI MARIA PEREZ ABREU</t>
  </si>
  <si>
    <t>ROSSANNA CRISTINA DELGADO FIGUEROA</t>
  </si>
  <si>
    <t>ISDELANIA CRUZ LEONARDO</t>
  </si>
  <si>
    <t>NABILL MASSIEL MORA ARIAS</t>
  </si>
  <si>
    <t>JEAN MANUEL DESPRADEL MORETA</t>
  </si>
  <si>
    <t>DAHIANA GERONIMO ALBERTO</t>
  </si>
  <si>
    <t>COORDINADORA</t>
  </si>
  <si>
    <t>YUBELKY MANUELA VALDEZ MORONTA</t>
  </si>
  <si>
    <t>YRONELIS LANDA RODRIGUEZ</t>
  </si>
  <si>
    <t>JUANA NAROLIN MEJIA MEDINA</t>
  </si>
  <si>
    <t>OFICIAL DE ATENCION AL CIUDAD</t>
  </si>
  <si>
    <t>VERONICA JIMENEZ ENCARNACION</t>
  </si>
  <si>
    <t>ARISLEIDY CAROLINA ROMERO VILLALONA</t>
  </si>
  <si>
    <t>LUIS ALFREDO ORTIZ</t>
  </si>
  <si>
    <t>CARMEN TERESA TAVERAS DE LOS SANTOS</t>
  </si>
  <si>
    <t>MIJAIL DANIEL DECENA GUZMAN</t>
  </si>
  <si>
    <t>LUIS ARONI ABREU MEDINA</t>
  </si>
  <si>
    <t>LUCEIDY VOLQUEZ SANCHEZ</t>
  </si>
  <si>
    <t>PERIODISTA</t>
  </si>
  <si>
    <t>CARLOS ALFREDO MONTERO ABREU</t>
  </si>
  <si>
    <t>ROSA ALBA ESCALANTE FELIZ</t>
  </si>
  <si>
    <t>ALEXANDRA ALCANTARA VICTORINO</t>
  </si>
  <si>
    <t>GUARINA YSAMAR RODRIGUEZ MATOS</t>
  </si>
  <si>
    <t>LOURDES MARIA JIMENEZ ENCARNACION</t>
  </si>
  <si>
    <t>YOVELYS GONZALEZ PLATA</t>
  </si>
  <si>
    <t>CESARINA ALTAGRACIA FELIZ CASTILLO</t>
  </si>
  <si>
    <t>CENTRO DE REGULACION DE URGENCIAS Y EMERGENCIAS MONTE PLATA- DAEH</t>
  </si>
  <si>
    <t>LICET PATRICIA MUÑOZ MEDRANO</t>
  </si>
  <si>
    <t>CENTRO DE REGULACION DE URGENCIAS Y EMERGENCIAS SAN JOSE DE OCOA- DAEH</t>
  </si>
  <si>
    <t>JUANA ALTAGRACIA MORDAN GENAO</t>
  </si>
  <si>
    <t>CENTRO DE REGULACION DE URGENCIAS Y EMERGENCIAS SANTIAGO DE LOS CABALLEROS- DAEH</t>
  </si>
  <si>
    <t>JOSE ANTONIO CONTRERAS SANTOS</t>
  </si>
  <si>
    <t>ANALISTA DE CALIDAD</t>
  </si>
  <si>
    <t>COORDINADOR (A) ADMINISTRATIV</t>
  </si>
  <si>
    <t>NELSON DE JESUS BAUTISTA FERNANDEZ</t>
  </si>
  <si>
    <t>JOSE MIGUEL PEREZ MARTINEZ</t>
  </si>
  <si>
    <t>BIANELA ALMONTE RIVAS</t>
  </si>
  <si>
    <t>YIRDA DURAN BRIOSO</t>
  </si>
  <si>
    <t>CENTRO DE REGULACION DE URGENCIAS Y EMERGENCIAS ESPAILLAT- DAEH</t>
  </si>
  <si>
    <t>MELVIN DARIO PICHARDO</t>
  </si>
  <si>
    <t>CENTRO DE REGULACION DE URGENCIAS Y EMERGENCIAS DUARTE- DAEH</t>
  </si>
  <si>
    <t>JULIO ANGEL ROSARIO SANCHEZ</t>
  </si>
  <si>
    <t>MARCIAL LUCIANO ORTEGA</t>
  </si>
  <si>
    <t>JOSE RAMON MOREL CORDERO</t>
  </si>
  <si>
    <t>LUIS ARIEL AMARANTE ABREU</t>
  </si>
  <si>
    <t>CENTRO DE REGULACION DE URGENCIAS Y EMERGENCIAS HERMANAS MIRABAL- DAEH</t>
  </si>
  <si>
    <t>LUIS ALFREDO DE LUNA RODRIGUEZ</t>
  </si>
  <si>
    <t>EDISON LANTIGUA CRUZ</t>
  </si>
  <si>
    <t>CENTRO DE REGULACION DE URGENCIAS Y EMERGENCIAS MARIA TRINIDAD SANCHEZ- DAEH</t>
  </si>
  <si>
    <t>WENDERLY ROMAN OZORIA MARTE</t>
  </si>
  <si>
    <t>FEDERICO MANUEL ALMONTE BISONO</t>
  </si>
  <si>
    <t>MARIA ALEXANDRA VICIOSO RODRIGUEZ</t>
  </si>
  <si>
    <t>CENTRO DE REGULACION DE URGENCIAS Y EMERGENCIAS SAMANA - DAEH</t>
  </si>
  <si>
    <t>GERMAN JAZMIN FIGARO</t>
  </si>
  <si>
    <t>CHAYANNE GERONIMO ANDERSON</t>
  </si>
  <si>
    <t>CENTRO DE REGULACION DE URGENCIAS Y EMERGENCIAS BARAHONA- DAEH</t>
  </si>
  <si>
    <t>MARCELINO GOMEZ MORETA</t>
  </si>
  <si>
    <t>SUPERVISOR (A)</t>
  </si>
  <si>
    <t>RONALD MIGUEL FERRERAS BORGES</t>
  </si>
  <si>
    <t>JOSE MANUEL FELIZ CUELLO</t>
  </si>
  <si>
    <t>CENTRO DE REGULACION DE URGENCIAS Y EMERGENCIAS PEDERNALES- DAEH</t>
  </si>
  <si>
    <t>ROMA AMELINA ESPINAL ESPINAL</t>
  </si>
  <si>
    <t>TECNICO DE RECURSOS HUMANOS</t>
  </si>
  <si>
    <t>LUIS DAVID PEREZ PERDOMO</t>
  </si>
  <si>
    <t>RUDILANNIA PEREZ PIMENTEL</t>
  </si>
  <si>
    <t>SAMUEL ELIAS MANCEBO RIVAS</t>
  </si>
  <si>
    <t>SOPORTE INFORMATICO</t>
  </si>
  <si>
    <t>CENTRO DE REGULACION DE URGENCIAS Y EMERGENCIAS LA ALTAGRACIA - DAEH</t>
  </si>
  <si>
    <t>PATRICIA ANTONIA MEDINA ANTIGUA</t>
  </si>
  <si>
    <t>COORDINADOR (A) REGIONAL</t>
  </si>
  <si>
    <t>JOSE ALFREDO GUERRERO AVILA</t>
  </si>
  <si>
    <t>JUAN MANUEL GARCIA SOLANO</t>
  </si>
  <si>
    <t>JONATAN ALFONSECA DE JESUS</t>
  </si>
  <si>
    <t>FRANCISCO JAVIER GONZALEZ RODRIGUEZ</t>
  </si>
  <si>
    <t>JOSE RAFAEL HERNANDEZ HIDALGO</t>
  </si>
  <si>
    <t>CENTRO DE REGULACION DE URGENCIAS Y EMERGENCIAS SAN PEDRO DE MACORIS- DAEH</t>
  </si>
  <si>
    <t>DIONISIO ANTONIO BURGOS LAMBERTUS</t>
  </si>
  <si>
    <t>CENTRO DE REGULACION DE URGENCIAS Y EMERGENCIAS HATO MAYOR DEL REY- DAEH</t>
  </si>
  <si>
    <t>HECTOR MARTE PEREZ</t>
  </si>
  <si>
    <t>LOANNY KARINA RONDON RIJO</t>
  </si>
  <si>
    <t>MARIA SANTANA MEJIA</t>
  </si>
  <si>
    <t>SUPERVISOR(A)</t>
  </si>
  <si>
    <t>CECILIO CASTILLO SANTANA</t>
  </si>
  <si>
    <t>CENTRO DE REGULACION DE URGENCIAS Y EMERGENCIAS EL SEIBO- DAEH</t>
  </si>
  <si>
    <t>ADOLFO ALEXANDER PEGUERO PEGUERO</t>
  </si>
  <si>
    <t>JUAN ELIAS MONEGRO ROSARIO</t>
  </si>
  <si>
    <t>CARLOS LENDY VILLAR VILLEGAS</t>
  </si>
  <si>
    <t>CENTRO DE REGULACION DE URGENCIAS Y EMERGENCIAS AZUA DE COMPOSTELA- DAEH</t>
  </si>
  <si>
    <t>DOMINGO ANTONIO COMPRES MATOS</t>
  </si>
  <si>
    <t>CENTRO DE REGULACION DE URGENCIAS Y EMERGENCIAS SAN JUAN DE LA MAGUANA- DAEH</t>
  </si>
  <si>
    <t>JOSE AUGUSTO DUVAL GARCIA</t>
  </si>
  <si>
    <t>DELIA RUTH HERRERA TAPIA</t>
  </si>
  <si>
    <t>ROCHANGELY TIFA RODRIGUEZ</t>
  </si>
  <si>
    <t>CENTRO DE REGULACION DE URGENCIAS Y EMERGENCIAS VALVERDE-DAEH</t>
  </si>
  <si>
    <t>ADRIEL NICOLAS NUÑEZ AMARANTE</t>
  </si>
  <si>
    <t>LEURIS JOSE GALVEZ MANZUETA</t>
  </si>
  <si>
    <t>CENTRO DE REGULACION DE URGENCIAS Y EMERGENCIAS LA VEGA-DAEH</t>
  </si>
  <si>
    <t>HIKARI HODAI SORIANO</t>
  </si>
  <si>
    <t>LUCIA BIENVENIDA VERAS ROSARIO</t>
  </si>
  <si>
    <t>CENTRO DE REGULACION DE URGENCIAS Y EMERGENCIAS SANCHEZ RAMIREZ- DAEH</t>
  </si>
  <si>
    <t>JOSE GABRIEL RODRIGUEZ SANTOS</t>
  </si>
  <si>
    <t>MIGUEL ANTONIO CORCINO MOREL</t>
  </si>
  <si>
    <t>LORENZO MANUEL SALDAÑA LORA</t>
  </si>
  <si>
    <t>AURIS ROSA VASQUEZ</t>
  </si>
  <si>
    <t>LAURA STEPHANY CONCET JIMINIAN</t>
  </si>
  <si>
    <t>CARMEN YANIRA DANIEL JOSE</t>
  </si>
  <si>
    <t>DEPARTAMENTO DE PLANIFICACION Y DESARROLLO- DAEH</t>
  </si>
  <si>
    <t>ENCARGADO (A) DE PLANIFICACIO</t>
  </si>
  <si>
    <t>DIVISION DE CALIDAD EN LA GESTION -DAEH</t>
  </si>
  <si>
    <t>SHEYLA CONSUEGRA GONZALEZ</t>
  </si>
  <si>
    <t>ENCARGADO DE CALIDAD EN LA GE</t>
  </si>
  <si>
    <t>MARIO ANTONIO SANCHEZ RAMIREZ</t>
  </si>
  <si>
    <t>TECNICO DE CALIDAD EN LA GEST</t>
  </si>
  <si>
    <t>DEPARTAMENTO DE RECURSOS HUMANOS - DAEH</t>
  </si>
  <si>
    <t>YOKAIRA CARIDAD GUZMAN REYES</t>
  </si>
  <si>
    <t>CARLENY MASSIEL MATOS LUIS</t>
  </si>
  <si>
    <t>GENESIS ARLEEN PAULINO REYES</t>
  </si>
  <si>
    <t>ALEJANDRINA PEÑA LEBRON</t>
  </si>
  <si>
    <t>MOISES ARIEL DAVILA RUIZ</t>
  </si>
  <si>
    <t>ANALISTA DE SISTEMAS INFORMAT</t>
  </si>
  <si>
    <t>CARMEN MARIA VALDEZ</t>
  </si>
  <si>
    <t>ENCARGADO (A) DE RECURSOS HUM</t>
  </si>
  <si>
    <t>VICKIANA MARISOL MEJIA GONZALEZ</t>
  </si>
  <si>
    <t>ANALISTA DE RECLUTAMIENTO Y S</t>
  </si>
  <si>
    <t>MAYERLIN JORGE ESCOTO</t>
  </si>
  <si>
    <t>RAMON IGNACIO DIAZ RODRIGUEZ</t>
  </si>
  <si>
    <t>YAMAIRIS JIMENEZ HERNANDEZ</t>
  </si>
  <si>
    <t>JULIO CESAR GONZALEZ</t>
  </si>
  <si>
    <t>JENNY MONEGRO LIRIANO</t>
  </si>
  <si>
    <t>ANALISTA DE CAPACITACION Y DE</t>
  </si>
  <si>
    <t>ZULEIKA MARBELYS VASQUEZ RIJO</t>
  </si>
  <si>
    <t>YISSEL ALTAGRACIA SANCHEZ ORTIZ</t>
  </si>
  <si>
    <t>GRECIA MARIA GOMEZ CRISOSTOMO</t>
  </si>
  <si>
    <t>BRYAN JESUS SUAREZ DE PEÑA</t>
  </si>
  <si>
    <t>ROMNEY MANUEL GOMEZ BUENO</t>
  </si>
  <si>
    <t>DARIANA PEREZ ABREU</t>
  </si>
  <si>
    <t>YAELMI CAMILLE LOPEZ FERNANDEZ</t>
  </si>
  <si>
    <t>CARMEN ALTAGRACIA GERMAN DIAZ</t>
  </si>
  <si>
    <t>ANTONIO FRANCISCO MARTINEZ GARRIDO</t>
  </si>
  <si>
    <t>ENCARGADO (A) DE NOMINA</t>
  </si>
  <si>
    <t>VANESSA OGANDO SUERO</t>
  </si>
  <si>
    <t>DEPARTAMENTO JURIDICO- DAEH</t>
  </si>
  <si>
    <t>MARIA FERMINA RODRIGUEZ LOPEZ</t>
  </si>
  <si>
    <t>GENESIS ISMALAY DEL CRISTO INOA</t>
  </si>
  <si>
    <t>DERLIN JASSER PAULINO PIMENTEL</t>
  </si>
  <si>
    <t>QUILINO DE LOS SANTOS CARABALLO</t>
  </si>
  <si>
    <t>ROSANNA ISABEL PEREZ HEREDIA</t>
  </si>
  <si>
    <t>ELEAZAR TOMAS DISLA MAYI</t>
  </si>
  <si>
    <t>LLOVISNA NATALI PUJOLS PEREYRA</t>
  </si>
  <si>
    <t>RADHAMES JIMENEZ RAMIREZ</t>
  </si>
  <si>
    <t>ADOLFO PEREZ PEREZ</t>
  </si>
  <si>
    <t>ENCARGADO</t>
  </si>
  <si>
    <t>DEPARTAMENTO ADMINISTRATIVO FINANCIERO- DAEH</t>
  </si>
  <si>
    <t>DAIRY ANTONIA DE AZA ALVARADO</t>
  </si>
  <si>
    <t>ENCARGADO DE PRESUPUESTO</t>
  </si>
  <si>
    <t>MAYELIN PEGUERO ROMERO</t>
  </si>
  <si>
    <t>PABLO ENMANUEL GOMEZ MALLOL</t>
  </si>
  <si>
    <t>JESSICA ANYELINA DE LEON CAPELLAN</t>
  </si>
  <si>
    <t>NIDIA DE OLEO OGANDO</t>
  </si>
  <si>
    <t>ELAYNE DE LOS MILAGROS BAEZ TIRADO</t>
  </si>
  <si>
    <t>WILLIAMS JOSE TORRES RODRIGUEZ</t>
  </si>
  <si>
    <t>SECCION DE CONTROL DE BIENES- DAEH</t>
  </si>
  <si>
    <t>STEFANY CHESTARO VALERIO</t>
  </si>
  <si>
    <t>PEDRO ESPINOSA RAMIREZ</t>
  </si>
  <si>
    <t>SECCION DE SERVICIOS GENERALES -DAEH</t>
  </si>
  <si>
    <t>FREDDY NICANOR GONZALEZ PIMENTEL</t>
  </si>
  <si>
    <t>SECCION DE CORRESPONDENCIA- DAEH</t>
  </si>
  <si>
    <t>DIVISION DE TRANSPORTACION Y MANTENIMIENTO -DAEH</t>
  </si>
  <si>
    <t>EDISON RAMON FRIAS ESPINO</t>
  </si>
  <si>
    <t>TECNICO DE MANTENIMIENTO</t>
  </si>
  <si>
    <t>HENDERSON NACOR FRIAS DIAZ</t>
  </si>
  <si>
    <t>XEUSY MERCEDES ARAUJO CORNIELLE</t>
  </si>
  <si>
    <t>GABRIELA ALEXANDRA SOSA CONCEPCION</t>
  </si>
  <si>
    <t>SORAH EDHIT BACHA REYES</t>
  </si>
  <si>
    <t>DIVISION FINANCIERA- DAEH</t>
  </si>
  <si>
    <t>FRANCISCO ALBERTO SANCHEZ PERDOMO</t>
  </si>
  <si>
    <t>YOKASTA ALEXANDRA TAPIA MARTINEZ</t>
  </si>
  <si>
    <t>ENCARGADO DE CONTABILIDAD</t>
  </si>
  <si>
    <t>FRANCISCO ALBERTO BORDA CACERES</t>
  </si>
  <si>
    <t>ANALISTA FINANCIERO</t>
  </si>
  <si>
    <t>MARIA DEL CARMEN ARIAS DUARTE</t>
  </si>
  <si>
    <t>CONTADOR</t>
  </si>
  <si>
    <t>ANALISTA DE PRESUPUESTO</t>
  </si>
  <si>
    <t>LEYDI RAYMIL ARIAS HIRALDO</t>
  </si>
  <si>
    <t>DEPARTAMENTO DE TECNOLOGIAS DE LA INFORMACION Y COMUNICACION- DAEH</t>
  </si>
  <si>
    <t>ISMAEL RODRIGUEZ FELIZ</t>
  </si>
  <si>
    <t>YULISSA JOSEFINA REYES GARCIA</t>
  </si>
  <si>
    <t>TECNICO DE COMUNICACIONES</t>
  </si>
  <si>
    <t>MARCOS ABRAHAM PILAR MEDINA</t>
  </si>
  <si>
    <t>ANALISTA INFORMATICO</t>
  </si>
  <si>
    <t>LUIS EDUARDO GARCIA SANCHEZ</t>
  </si>
  <si>
    <t>TECNICO AUDIOVISUAL</t>
  </si>
  <si>
    <t>CARLOS MANUEL COLUMNA RIVERA</t>
  </si>
  <si>
    <t>NELSON ROBERTO SANTAMARIA JAVIER</t>
  </si>
  <si>
    <t>JOSE ANIBAL GUILAMO HIRUJO</t>
  </si>
  <si>
    <t>ENCARGADO DE TECNOLOGIA DE LA</t>
  </si>
  <si>
    <t>GRECIA MERCEDES FLORIAN PEREZ</t>
  </si>
  <si>
    <t>ANGEL MARIA LINARES PEREZ</t>
  </si>
  <si>
    <t>AARON TAVAREZ DE LOS SANTOS</t>
  </si>
  <si>
    <t>RUBEN DAVID SANCHEZ SEVERINO</t>
  </si>
  <si>
    <t>RONALD GERARDO FLETE</t>
  </si>
  <si>
    <t>FRANCISCO EDUARDO TIRADO FELIZ</t>
  </si>
  <si>
    <t>DEYVI DE LEON ULLOA</t>
  </si>
  <si>
    <t>DEPARTAMENTO DE GESTION EXTRA-HOSPITALARIA- DAEH</t>
  </si>
  <si>
    <t>SAMIRA CASTILLO DE ESPINAL</t>
  </si>
  <si>
    <t>ANALISTA DE CALIDAD EN LA GES</t>
  </si>
  <si>
    <t>CARMEN ANTONIA GUTIERREZ UREÑA</t>
  </si>
  <si>
    <t>ASISTENTE EJECUTIVA</t>
  </si>
  <si>
    <t>VANESSA MARGARITA ESPINAL READ</t>
  </si>
  <si>
    <t>YANIRA MARTINEZ FRANCO</t>
  </si>
  <si>
    <t>LILIAN MINEIDY MORA PEREZ</t>
  </si>
  <si>
    <t>ESTEFANY YULISA TAVAREZ HERNANDEZ</t>
  </si>
  <si>
    <t>ANTONIA PAOLA DE LA CRUZ ANGELES</t>
  </si>
  <si>
    <t>JEANNETTE RIVERA GONZALEZ</t>
  </si>
  <si>
    <t>DIVISION DE OPERACIONES-DAEH</t>
  </si>
  <si>
    <t>STENLLY DAHIANA ORTIZ ARIAS</t>
  </si>
  <si>
    <t>ENCARGADO (A)</t>
  </si>
  <si>
    <t>DIVISION DE ENTRENAMIENTO Y SIMULACROS- DAEH</t>
  </si>
  <si>
    <t>MAURIS PEREZ TEJEDA</t>
  </si>
  <si>
    <t>MILDRED MARGARITA SANCHEZ PEREZ</t>
  </si>
  <si>
    <t>ANTONIO LAGARES QUEZADA</t>
  </si>
  <si>
    <t>ROLANDO DAVID MATOS</t>
  </si>
  <si>
    <t>LILIBET VIDAL MONTERO</t>
  </si>
  <si>
    <t>YESSENIA CARVAJAL CORCINO</t>
  </si>
  <si>
    <t>ANDREINA ESTEANIA FERRERAS BORGES</t>
  </si>
  <si>
    <t>FRANCISCO ANTONIO HERNANDEZ MENA</t>
  </si>
  <si>
    <t>RAFAEL FELIZ FELIZ</t>
  </si>
  <si>
    <t>DAVID RAFAEL VICENTE FABIAN</t>
  </si>
  <si>
    <t>DEPARTAMENTO DE COORDINACION Y ENLACE CON LA RED PUBLICA DE SALUD-DAEH</t>
  </si>
  <si>
    <t>AMAZONA AURORA DE JESUS ROSARIO</t>
  </si>
  <si>
    <t>ESCANIA MAYERLIN REINOSO SANCHEZ</t>
  </si>
  <si>
    <t>DIVISION DE GESTION A URGENCIAS Y EMERGENCIAS- DAEH</t>
  </si>
  <si>
    <t>LADY LAURA RODRIGUEZ REYES</t>
  </si>
  <si>
    <t>Femenino</t>
  </si>
  <si>
    <t>Masculino</t>
  </si>
  <si>
    <t>TEMPORALES</t>
  </si>
  <si>
    <t>JOSE LUIS CANARIO QUEZADA</t>
  </si>
  <si>
    <t>ROSA AWILDA PEREZ SIERRA</t>
  </si>
  <si>
    <t>ELAINE RAFELINA PALMER CABRERA</t>
  </si>
  <si>
    <t>JUAN ESTEBAN PONCIANO SANCHEZ</t>
  </si>
  <si>
    <t>CENTRO DE REGULACION DE URGENCIAS Y EMERGENCIAS  PUERTO PLATA  DAEH</t>
  </si>
  <si>
    <t>KEISSY MERCEDES CASTILLO BONILLA</t>
  </si>
  <si>
    <t>RAMON LEONARDO HERRERA CRUCETA</t>
  </si>
  <si>
    <t>DEPARTAMENTO GESTION RIESGOS., Y PREP. Y RESPUESTA ANTE DESASTRES</t>
  </si>
  <si>
    <t>HECTOR ANDRES VALLEJO</t>
  </si>
  <si>
    <t>LUIS OCTAVIO PEÑA RODRIGUEZ</t>
  </si>
  <si>
    <t>JOSE JOAQUIN VALENZUELA MARTINEZ</t>
  </si>
  <si>
    <t>DARLYN ENCARNACION MATEO</t>
  </si>
  <si>
    <t>DAVIS ANDERSON CORONADO JAQUEZ</t>
  </si>
  <si>
    <t>JULIO JOSE LARA PEÑA</t>
  </si>
  <si>
    <t>HUGO ALBERTO CABRERA ROMERO</t>
  </si>
  <si>
    <t>DARIO ALEXANDER GOMEZ PIÑA</t>
  </si>
  <si>
    <t>ANALISTA DE SISTEMAS INFORMATICOS</t>
  </si>
  <si>
    <t>ENC. OFIC. LIBRE ACCESO INFORM</t>
  </si>
  <si>
    <t>SORIBEL MENDEZ SANCHEZ</t>
  </si>
  <si>
    <t>EDICKSON DE JESUS MARTINEZ RODRIGUEZ</t>
  </si>
  <si>
    <t>ANGHIE BERIOSKA CEDEÑO SOTO</t>
  </si>
  <si>
    <t>ADALGISA DE LA CRUZ HERNANDEZ</t>
  </si>
  <si>
    <t>LUIS JEREMY VALDEZ BENITEZ</t>
  </si>
  <si>
    <t>ENC. DIV. DESEMEÑO Y CAPACIT.</t>
  </si>
  <si>
    <t>COORDINADOR ADMINISTRATIVO</t>
  </si>
  <si>
    <t>ANALISTA DE COMPRAS Y CONTRATACIONES</t>
  </si>
  <si>
    <t>PENELOPE FRANCHESKA ROSADO NUÑEZ</t>
  </si>
  <si>
    <t>LAURA YANET PINALES MANCEBO</t>
  </si>
  <si>
    <t>GEIDY ROSSANNY MATOS MEDINA</t>
  </si>
  <si>
    <t>JOCABEB TORRES REYNOSO</t>
  </si>
  <si>
    <t>LUZ ELVIRA OZUNA LAUTERIO</t>
  </si>
  <si>
    <t>CENTRO DE REGULACION DE URGENCIAS Y EMERGENCIAS MONSENOR NOUEL- DAEH</t>
  </si>
  <si>
    <t>DARIEL GONZALEZ SEPULVEDA</t>
  </si>
  <si>
    <t>NATALIA BEATRIZ MATEO SANTOS</t>
  </si>
  <si>
    <t>CARLOS RAFAEL HENRIQUEZ PEÑA</t>
  </si>
  <si>
    <t>JOSELINA FIGUEREO SANCHEZ</t>
  </si>
  <si>
    <t>NEDALAN YENIFER ORTIZ BENITEZ</t>
  </si>
  <si>
    <t>ELIZABETH MATEO AMANCIO</t>
  </si>
  <si>
    <t>TECNICO</t>
  </si>
  <si>
    <t>EDUARD JESUS MARIA HENRIQUEZ VARGAS</t>
  </si>
  <si>
    <t>ADDERLY ROBERCYS PEREZ MEDRANO</t>
  </si>
  <si>
    <t>HENRY SMIL OGANDO PEREZ</t>
  </si>
  <si>
    <t>JOSE OSCAR MARTE PEREZ</t>
  </si>
  <si>
    <t>MARIANELA VALDEZ</t>
  </si>
  <si>
    <t>ORFELINA SANTANA CESPEDES</t>
  </si>
  <si>
    <t>VIRGINIA MARIA CRUZ FERNANDEZ</t>
  </si>
  <si>
    <t>RAFAEL EL GRANDE DE LA CRUZ DIAZ</t>
  </si>
  <si>
    <t>JUANA MARIA DEL PILAR REYES SANCHEZ</t>
  </si>
  <si>
    <t>ENC. DIVISION RELACIONALES LABORALES</t>
  </si>
  <si>
    <t>WELLIN RAUL ANDUJAR SENCION</t>
  </si>
  <si>
    <t>AGUSTIN JOEL FELIZ LUNA</t>
  </si>
  <si>
    <t>JESUS FRANCISCO BAUTISTA PEREZ</t>
  </si>
  <si>
    <t>MARIA AURELIA SANCHEZ REGALADO</t>
  </si>
  <si>
    <t>WANDA MADALY CALDERON MARTINEZ</t>
  </si>
  <si>
    <t xml:space="preserve">ENCARGADA COMPRAS Y CONTRATACIONES </t>
  </si>
  <si>
    <t xml:space="preserve">ENCARGADO DE SERVICIOS GENERALES </t>
  </si>
  <si>
    <t>ANALISTA DIVISION DE COMPRAS Y CONTRATACIONES</t>
  </si>
  <si>
    <t>DIVISION COMPRAS Y CONTRATACIONES</t>
  </si>
  <si>
    <t>ENC. DIV. DE ORGANIZACION DEL TRAB.Y COMPENSACION</t>
  </si>
  <si>
    <t>NOMBRE</t>
  </si>
  <si>
    <t>ESTATUS</t>
  </si>
  <si>
    <t>GENERO</t>
  </si>
  <si>
    <t>FECHA DESIG.</t>
  </si>
  <si>
    <t>FECHA TERMINO</t>
  </si>
  <si>
    <t>SDO.BRUTO</t>
  </si>
  <si>
    <t>OTROS INGR.</t>
  </si>
  <si>
    <t>TOTAL INGR.</t>
  </si>
  <si>
    <t>OTROS DESC.</t>
  </si>
  <si>
    <t>TOTAL DESC.</t>
  </si>
  <si>
    <t>NETO</t>
  </si>
  <si>
    <t>FUNCION</t>
  </si>
  <si>
    <t>01/092025</t>
  </si>
  <si>
    <t>LORENNE CHANTAL DURAN VIOLA</t>
  </si>
  <si>
    <t>ENCARGADO (A) DE ARCHIVO Y CO</t>
  </si>
  <si>
    <t xml:space="preserve">          DIRECCION DE SERVICIOS DE ATENCION A EMERGENCIAS EXTRA HOSPITALARIA (DAEH)</t>
  </si>
  <si>
    <t>VICNER NATALIS OGANDO MENDOZA</t>
  </si>
  <si>
    <t>GREGORIO ALEXANDER GUTIERREZ RAMIREZ</t>
  </si>
  <si>
    <t>LENIN ARISMENDY PEREZ CRUZ</t>
  </si>
  <si>
    <t>RUTH ESTHER VILLAVICENCIO DE DOMINGUEZ</t>
  </si>
  <si>
    <t>XIOMARA DE LOS MILAGROS ENCARNACION SORIANO</t>
  </si>
  <si>
    <t>DANIEL JUNIOR DECENA GUZMAN</t>
  </si>
  <si>
    <t>CAROLINA ALEJANDRA CRISOSTOMO FERNANDEZ</t>
  </si>
  <si>
    <t>CARMEN DEL ROSARIO VERAS ENCARNACION</t>
  </si>
  <si>
    <t>JHONNELGIA TAVERAS DE AZA DE BALBUENA</t>
  </si>
  <si>
    <t>EVELYN ADERSSY ABREU CASTILLO</t>
  </si>
  <si>
    <t>LUIS MANUEL GUZMAN GARCIA</t>
  </si>
  <si>
    <t>MARIA DE LOS ANGELES GONZALEZ DUARTE</t>
  </si>
  <si>
    <t>MARIA DE LOURDES PIMENTEL VALENZUELA</t>
  </si>
  <si>
    <t>DOMITILO DEL CARMEN CALDERON PERALTA</t>
  </si>
  <si>
    <t>ROSSMERY ARISLEIDA JIMENEZ BELTRE DE CAPELLAN</t>
  </si>
  <si>
    <t>JULIA MARGARITA NUÑEZ DE DE LOS SANTOS</t>
  </si>
  <si>
    <t>BERTHA PATRICIA LAHOZ BANKS DE ADAMES</t>
  </si>
  <si>
    <t>LUISANNA MARGARITA MERCEDES DE CONCE</t>
  </si>
  <si>
    <t xml:space="preserve">          NOMINA PERSONAL TEMPORAL MES DE  JULIO    2025</t>
  </si>
  <si>
    <t>HEIDY CAROLINA MONTES DE OCA</t>
  </si>
  <si>
    <t>EMPLEADOS TEMPORALES</t>
  </si>
  <si>
    <t>MISAEL ENRIQUE MENDEZ MENDEZ</t>
  </si>
  <si>
    <t>GISSEL NATHALIE ALMANZAR CARO</t>
  </si>
  <si>
    <t>GINAIRY PEREZ PEREZ</t>
  </si>
  <si>
    <t>CRISTIAN FERNANDA LIRIANO VALERA</t>
  </si>
  <si>
    <t>LEONARDO NATANAEL MARCANO DE LA ROSA</t>
  </si>
  <si>
    <t>PEDRO CRESCENCIO PAYANO SANTANA</t>
  </si>
  <si>
    <t>CHRISTOPHER BERNARDO ORTIZ ENCARNACION</t>
  </si>
  <si>
    <t>CATHERINE DIHMES FLORES</t>
  </si>
  <si>
    <t>DULCE KEREN CASTILLO UREÑA</t>
  </si>
  <si>
    <t>NOEMI MATEO ROSARIO</t>
  </si>
  <si>
    <t>ADELYN NAJHOMY MOTA ROSARIO</t>
  </si>
  <si>
    <t>DIVISION ALMACEN Y SUMINISTRO  DAEH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</si>
</sst>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4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double">
        <color theme="4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double">
        <color theme="4"/>
      </top>
      <bottom style="thin">
        <color theme="4" tint="0.39997558519241921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43" fontId="6" fillId="0" borderId="0" applyFont="0" applyFill="0" applyBorder="0" applyAlignment="0" applyProtection="0"/>
  </cellStyleXfs>
  <cellXfs count="28">
    <xf numFmtId="0" fontId="0" fillId="0" borderId="0" xfId="0"/>
    <xf numFmtId="0" fontId="3" fillId="0" borderId="0" xfId="0" applyFont="1"/>
    <xf numFmtId="4" fontId="3" fillId="0" borderId="0" xfId="0" applyNumberFormat="1" applyFont="1"/>
    <xf numFmtId="0" fontId="3" fillId="3" borderId="0" xfId="0" applyFont="1" applyFill="1"/>
    <xf numFmtId="4" fontId="3" fillId="3" borderId="0" xfId="0" applyNumberFormat="1" applyFont="1" applyFill="1"/>
    <xf numFmtId="0" fontId="4" fillId="0" borderId="0" xfId="0" applyFont="1"/>
    <xf numFmtId="0" fontId="5" fillId="0" borderId="0" xfId="0" applyFont="1"/>
    <xf numFmtId="4" fontId="4" fillId="0" borderId="0" xfId="0" applyNumberFormat="1" applyFont="1"/>
    <xf numFmtId="164" fontId="4" fillId="0" borderId="0" xfId="0" applyNumberFormat="1" applyFont="1"/>
    <xf numFmtId="164" fontId="4" fillId="3" borderId="0" xfId="0" applyNumberFormat="1" applyFont="1" applyFill="1"/>
    <xf numFmtId="0" fontId="4" fillId="3" borderId="0" xfId="0" applyFont="1" applyFill="1"/>
    <xf numFmtId="0" fontId="5" fillId="3" borderId="0" xfId="0" applyFont="1" applyFill="1"/>
    <xf numFmtId="4" fontId="0" fillId="0" borderId="0" xfId="0" applyNumberFormat="1"/>
    <xf numFmtId="43" fontId="7" fillId="0" borderId="0" xfId="0" applyNumberFormat="1" applyFont="1" applyAlignment="1" applyProtection="1">
      <alignment horizontal="center"/>
      <protection locked="0"/>
    </xf>
    <xf numFmtId="43" fontId="7" fillId="0" borderId="0" xfId="3" applyFont="1" applyBorder="1" applyAlignment="1" applyProtection="1">
      <alignment horizontal="center"/>
      <protection locked="0"/>
    </xf>
    <xf numFmtId="4" fontId="4" fillId="3" borderId="0" xfId="0" applyNumberFormat="1" applyFont="1" applyFill="1"/>
    <xf numFmtId="0" fontId="5" fillId="3" borderId="0" xfId="0" applyFont="1" applyFill="1" applyAlignment="1">
      <alignment horizontal="center"/>
    </xf>
    <xf numFmtId="4" fontId="5" fillId="3" borderId="0" xfId="0" applyNumberFormat="1" applyFont="1" applyFill="1" applyAlignment="1">
      <alignment horizontal="center"/>
    </xf>
    <xf numFmtId="164" fontId="4" fillId="0" borderId="0" xfId="0" applyNumberFormat="1" applyFont="1" applyAlignment="1">
      <alignment horizontal="right"/>
    </xf>
    <xf numFmtId="4" fontId="5" fillId="3" borderId="2" xfId="0" applyNumberFormat="1" applyFont="1" applyFill="1" applyBorder="1"/>
    <xf numFmtId="4" fontId="5" fillId="3" borderId="0" xfId="0" applyNumberFormat="1" applyFont="1" applyFill="1"/>
    <xf numFmtId="0" fontId="5" fillId="4" borderId="0" xfId="0" applyFont="1" applyFill="1" applyAlignment="1">
      <alignment horizontal="center"/>
    </xf>
    <xf numFmtId="4" fontId="5" fillId="4" borderId="0" xfId="0" applyNumberFormat="1" applyFont="1" applyFill="1" applyAlignment="1">
      <alignment horizontal="center"/>
    </xf>
    <xf numFmtId="0" fontId="2" fillId="0" borderId="3" xfId="0" applyFont="1" applyBorder="1"/>
    <xf numFmtId="4" fontId="2" fillId="0" borderId="3" xfId="0" applyNumberFormat="1" applyFont="1" applyBorder="1"/>
    <xf numFmtId="4" fontId="2" fillId="0" borderId="4" xfId="0" applyNumberFormat="1" applyFont="1" applyBorder="1"/>
    <xf numFmtId="0" fontId="0" fillId="3" borderId="0" xfId="0" applyFill="1"/>
    <xf numFmtId="4" fontId="0" fillId="3" borderId="0" xfId="0" applyNumberFormat="1" applyFill="1"/>
  </cellXfs>
  <cellStyles count="4">
    <cellStyle name="Comma" xfId="3" builtinId="3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446943</xdr:colOff>
      <xdr:row>0</xdr:row>
      <xdr:rowOff>65942</xdr:rowOff>
    </xdr:from>
    <xdr:to>
      <xdr:col>1</xdr:col>
      <xdr:colOff>52755</xdr:colOff>
      <xdr:row>4</xdr:row>
      <xdr:rowOff>62400</xdr:rowOff>
    </xdr:to>
    <xdr:pic>
      <xdr:nvPicPr>
        <xdr:cNvPr id="1204" name="Imagen 1">
          <a:extLst>
            <a:ext uri="{FF2B5EF4-FFF2-40B4-BE49-F238E27FC236}">
              <a16:creationId xmlns:a16="http://schemas.microsoft.com/office/drawing/2014/main" id="{61B8334E-4617-D768-BAB0-FDF448622D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446943" y="65942"/>
          <a:ext cx="1466850" cy="6119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%20JUNIO%202025/NOMINA%20FIJA%20TRANSP%20JUNIO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JO"/>
      <sheetName val="BORRAR LUEGO"/>
      <sheetName val="TEMPORAL"/>
      <sheetName val="SEGURIDAD"/>
      <sheetName val="NOMINAS JUNIO 2025"/>
      <sheetName val="INTERINATO"/>
      <sheetName val="INCENTIVOXREND"/>
      <sheetName val="SALDO A FAVOR"/>
      <sheetName val="RESUMEN TOTAL"/>
      <sheetName val="SFS"/>
    </sheetNames>
    <sheetDataSet>
      <sheetData sheetId="0"/>
      <sheetData sheetId="1"/>
      <sheetData sheetId="2">
        <row r="4">
          <cell r="C4" t="str">
            <v>FRIAS ESPINO</v>
          </cell>
          <cell r="D4" t="str">
            <v>EDISON RAMON FRIAS ESPINO</v>
          </cell>
          <cell r="E4" t="str">
            <v>DIVISION DE TRANSPORTACION Y MANTENIMIENTO -DAEH</v>
          </cell>
        </row>
        <row r="5">
          <cell r="C5" t="str">
            <v>FRIAS DIAZ</v>
          </cell>
          <cell r="D5" t="str">
            <v>HENDERSON NACOR FRIAS DIAZ</v>
          </cell>
          <cell r="E5" t="str">
            <v>DIVISION DE TRANSPORTACION Y MANTENIMIENTO -DAEH</v>
          </cell>
        </row>
        <row r="6">
          <cell r="C6" t="str">
            <v>FLORIAN PEREZ</v>
          </cell>
          <cell r="D6" t="str">
            <v>GRECIA MERCEDES FLORIAN PEREZ</v>
          </cell>
          <cell r="E6" t="str">
            <v>DEPARTAMENTO DE TECNOLOGIAS DE LA INFORMACION Y COMUNICACION- DAEH</v>
          </cell>
        </row>
        <row r="7">
          <cell r="C7" t="str">
            <v>SANTAMARIA JAVIER</v>
          </cell>
          <cell r="D7" t="str">
            <v>NELSON ROBERTO SANTAMARIA JAVIER</v>
          </cell>
          <cell r="E7" t="str">
            <v>DEPARTAMENTO DE TECNOLOGIAS DE LA INFORMACION Y COMUNICACION- DAEH</v>
          </cell>
        </row>
        <row r="8">
          <cell r="C8" t="str">
            <v>MANCEBO RIVAS</v>
          </cell>
          <cell r="D8" t="str">
            <v>SAMUEL ELIAS MANCEBO RIVAS</v>
          </cell>
          <cell r="E8" t="str">
            <v>CENTRO DE REGULACION DE URGENCIAS Y EMERGENCIAS PEDERNALES- DAEH</v>
          </cell>
        </row>
        <row r="9">
          <cell r="C9" t="str">
            <v>COMPRES MATOS</v>
          </cell>
          <cell r="D9" t="str">
            <v>DOMINGO ANTONIO COMPRES MATOS</v>
          </cell>
          <cell r="E9" t="str">
            <v>CENTRO DE REGULACION DE URGENCIAS Y EMERGENCIAS AZUA DE COMPOSTELA- DAEH</v>
          </cell>
        </row>
        <row r="10">
          <cell r="C10" t="str">
            <v>ANDUJAR SENCION</v>
          </cell>
          <cell r="D10" t="str">
            <v>WELLIN RAUL ANDUJAR SENCION</v>
          </cell>
          <cell r="E10" t="str">
            <v>CENTRO DE REGULACION DE URGENCIAS Y EMERGENCIAS AZUA DE COMPOSTELA- DAEH</v>
          </cell>
        </row>
        <row r="11">
          <cell r="C11" t="str">
            <v>DUVAL GARCIA</v>
          </cell>
          <cell r="D11" t="str">
            <v>JOSE AUGUSTO DUVAL GARCIA</v>
          </cell>
          <cell r="E11" t="str">
            <v>CENTRO DE REGULACION DE URGENCIAS Y EMERGENCIAS SAN JUAN DE LA MAGUANA- DAEH</v>
          </cell>
        </row>
        <row r="12">
          <cell r="C12" t="str">
            <v>CONCET JIMINIAN</v>
          </cell>
          <cell r="D12" t="str">
            <v>LAURA STEPHANY CONCET JIMINIAN</v>
          </cell>
          <cell r="E12" t="str">
            <v>CENTRO DE REGULACION DE URGENCIAS Y EMERGENCIAS SANCHEZ RAMIREZ- DAEH</v>
          </cell>
        </row>
        <row r="13">
          <cell r="C13" t="str">
            <v>TRINIDAD PEREZ</v>
          </cell>
          <cell r="D13" t="str">
            <v>ISARY MARY TRINIDAD PEREZ</v>
          </cell>
          <cell r="E13" t="str">
            <v>CENTRO DE REGULACION DE URGENCIAS Y EMERGENCIAS GRAN SANTO DOMINGO - DAEH</v>
          </cell>
        </row>
        <row r="14">
          <cell r="C14" t="str">
            <v>ARAUJO CORNIELLE</v>
          </cell>
          <cell r="D14" t="str">
            <v>XEUSY MERCEDES ARAUJO CORNIELLE</v>
          </cell>
          <cell r="E14" t="str">
            <v>DEPARTAMENTO JURIDICO- DAEH</v>
          </cell>
        </row>
        <row r="15">
          <cell r="C15" t="str">
            <v>AQUINO SANCHEZ</v>
          </cell>
          <cell r="D15" t="str">
            <v>WASCAR  FRANCISCO AQUINO SANCHEZ</v>
          </cell>
          <cell r="E15" t="str">
            <v>CENTRO DE REGULACION DE URGENCIAS Y EMERGENCIAS GRAN SANTO DOMINGO - DAEH</v>
          </cell>
        </row>
        <row r="16">
          <cell r="C16" t="str">
            <v>FELIZ FABIAN</v>
          </cell>
          <cell r="D16" t="str">
            <v>MADELIN NICAURIS FELIZ FABIAN</v>
          </cell>
          <cell r="E16" t="str">
            <v>DEPARTAMENTO ADMINISTRATIVO FINANCIERO- DAEH</v>
          </cell>
        </row>
        <row r="17">
          <cell r="C17" t="str">
            <v>GARCIA SANCHEZ</v>
          </cell>
          <cell r="D17" t="str">
            <v>LUIS EDUARDO GARCIA SANCHEZ</v>
          </cell>
          <cell r="E17" t="str">
            <v>DEPARTAMENTO DE TECNOLOGIAS DE LA INFORMACION Y COMUNICACION- DAEH</v>
          </cell>
        </row>
        <row r="18">
          <cell r="C18" t="str">
            <v>COLUMNA RIVERA</v>
          </cell>
          <cell r="D18" t="str">
            <v>CARLOS MANUEL COLUMNA RIVERA</v>
          </cell>
          <cell r="E18" t="str">
            <v>DEPARTAMENTO DE TECNOLOGIAS DE LA INFORMACION Y COMUNICACION- DAEH</v>
          </cell>
        </row>
        <row r="19">
          <cell r="C19" t="str">
            <v>MATOS LUIS</v>
          </cell>
          <cell r="D19" t="str">
            <v>LEIDYS STEPHANIA MATOS LUIS</v>
          </cell>
          <cell r="E19" t="str">
            <v>CENTRO DE REGULACION DE URGENCIAS Y EMERGENCIAS GRAN SANTO DOMINGO - DAEH</v>
          </cell>
        </row>
        <row r="20">
          <cell r="C20" t="str">
            <v>ZABALA ZABALA</v>
          </cell>
          <cell r="D20" t="str">
            <v>EDELY ZABALA ZABALA</v>
          </cell>
          <cell r="E20" t="str">
            <v>CENTRO DE REGULACION DE URGENCIAS Y EMERGENCIAS GRAN SANTO DOMINGO - DAEH</v>
          </cell>
        </row>
        <row r="21">
          <cell r="C21" t="str">
            <v>CASTILLO SANTANA</v>
          </cell>
          <cell r="D21" t="str">
            <v>CECILIO CASTILLO SANTANA</v>
          </cell>
          <cell r="E21" t="str">
            <v>CENTRO DE REGULACION DE URGENCIAS Y EMERGENCIAS HATO MAYOR DEL REY- DAEH</v>
          </cell>
        </row>
        <row r="22">
          <cell r="C22" t="str">
            <v>VALDEZ MORONTA</v>
          </cell>
          <cell r="D22" t="str">
            <v>YUBELKY MANUELA VALDEZ MORONTA</v>
          </cell>
          <cell r="E22" t="str">
            <v>CENTRO DE REGULACION DE URGENCIAS Y EMERGENCIAS LA VEGA-DAEH</v>
          </cell>
        </row>
        <row r="23">
          <cell r="C23" t="str">
            <v>LOPEZ FERNANDEZ</v>
          </cell>
          <cell r="D23" t="str">
            <v>YAELMI CAMILLE LOPEZ FERNANDEZ</v>
          </cell>
          <cell r="E23" t="str">
            <v>DEPARTAMENTO DE RECURSOS HUMANOS - DAEH</v>
          </cell>
        </row>
        <row r="24">
          <cell r="C24" t="str">
            <v>FLETE</v>
          </cell>
          <cell r="D24" t="str">
            <v>RONALD GERARDO FLETE</v>
          </cell>
          <cell r="E24" t="str">
            <v>DEPARTAMENTO DE TECNOLOGIAS DE LA INFORMACION Y COMUNICACION- DAEH</v>
          </cell>
        </row>
        <row r="25">
          <cell r="C25" t="str">
            <v>ORTIZ ARIAS</v>
          </cell>
          <cell r="D25" t="str">
            <v>STENLLY DAHIANA ORTIZ ARIAS</v>
          </cell>
          <cell r="E25" t="str">
            <v>DIVISION DE OPERACIONES-DAEH</v>
          </cell>
        </row>
        <row r="26">
          <cell r="C26" t="str">
            <v>SANTANA MEJIA</v>
          </cell>
          <cell r="D26" t="str">
            <v>MARIA SANTANA MEJIA</v>
          </cell>
          <cell r="E26" t="str">
            <v>CENTRO DE REGULACION DE URGENCIAS Y EMERGENCIAS HATO MAYOR DEL REY- DAEH</v>
          </cell>
        </row>
        <row r="27">
          <cell r="C27" t="str">
            <v>BURGOS LAMBERTUS</v>
          </cell>
          <cell r="D27" t="str">
            <v>DIONISIO ANTONIO BURGOS LAMBERTUS</v>
          </cell>
          <cell r="E27" t="str">
            <v>CENTRO DE REGULACION DE URGENCIAS Y EMERGENCIAS SAN PEDRO DE MACORIS- DAEH</v>
          </cell>
        </row>
        <row r="28">
          <cell r="C28" t="str">
            <v>TAVAREZ DE LOS SANTOS</v>
          </cell>
          <cell r="D28" t="str">
            <v>AARON TAVAREZ DE LOS SANTOS</v>
          </cell>
          <cell r="E28" t="str">
            <v>DEPARTAMENTO DE TECNOLOGIAS DE LA INFORMACION Y COMUNICACION- DAEH</v>
          </cell>
        </row>
        <row r="29">
          <cell r="C29" t="str">
            <v>MARTINEZ FRANCO</v>
          </cell>
          <cell r="D29" t="str">
            <v>YANIRA MARTINEZ FRANCO</v>
          </cell>
          <cell r="E29" t="str">
            <v>DEPARTAMENTO DE GESTION EXTRA-HOSPITALARIA- DAEH</v>
          </cell>
        </row>
        <row r="30">
          <cell r="C30" t="str">
            <v>ESPINAL ESPINAL</v>
          </cell>
          <cell r="D30" t="str">
            <v>ROMA AMELINA ESPINAL ESPINAL</v>
          </cell>
          <cell r="E30" t="str">
            <v>CENTRO DE REGULACION DE URGENCIAS Y EMERGENCIAS PEDERNALES- DAEH</v>
          </cell>
        </row>
        <row r="31">
          <cell r="C31" t="str">
            <v>PEREZ SIERRA</v>
          </cell>
          <cell r="D31" t="str">
            <v>ROSA AWILDA PEREZ SIERRA</v>
          </cell>
          <cell r="E31" t="str">
            <v>CENTRO DE REGULACION DE URGENCIAS Y EMERGENCIAS GRAN SANTO DOMINGO - DAEH</v>
          </cell>
        </row>
        <row r="32">
          <cell r="C32" t="str">
            <v>PONCIANO SANCHEZ</v>
          </cell>
          <cell r="D32" t="str">
            <v>JUAN ESTEBAN PONCIANO SANCHEZ</v>
          </cell>
          <cell r="E32" t="str">
            <v>CENTRO DE REGULACION DE URGENCIAS Y EMERGENCIAS GRAN SANTO DOMINGO - DAEH</v>
          </cell>
        </row>
        <row r="33">
          <cell r="C33" t="str">
            <v>TEJADA REYES</v>
          </cell>
          <cell r="D33" t="str">
            <v>CRISTIAN OCTAVIO TEJADA REYES</v>
          </cell>
          <cell r="E33" t="str">
            <v>CENTRO DE REGULACION DE URGENCIAS Y EMERGENCIAS GRAN SANTO DOMINGO - DAEH</v>
          </cell>
        </row>
        <row r="34">
          <cell r="C34" t="str">
            <v>GOMEZ BUENO</v>
          </cell>
          <cell r="D34" t="str">
            <v>ROMNEY MANUEL GOMEZ BUENO</v>
          </cell>
          <cell r="E34" t="str">
            <v>DEPARTAMENTO DE RECURSOS HUMANOS - DAEH</v>
          </cell>
        </row>
        <row r="35">
          <cell r="C35" t="str">
            <v>MORA ARIAS</v>
          </cell>
          <cell r="D35" t="str">
            <v>NABILL MASSIEL MORA ARIAS</v>
          </cell>
          <cell r="E35" t="str">
            <v>CENTRO DE REGULACION DE URGENCIAS Y EMERGENCIAS GRAN SANTO DOMINGO - DAEH</v>
          </cell>
        </row>
        <row r="36">
          <cell r="C36" t="str">
            <v>GIL LIMBAR</v>
          </cell>
          <cell r="D36" t="str">
            <v>GASIL ESTHER GIL LIMBAR</v>
          </cell>
          <cell r="E36" t="str">
            <v>CENTRO DE REGULACION DE URGENCIAS Y EMERGENCIAS GRAN SANTO DOMINGO - DAEH</v>
          </cell>
        </row>
        <row r="37">
          <cell r="C37" t="str">
            <v>VICIOSO RODRIGUEZ</v>
          </cell>
          <cell r="D37" t="str">
            <v>MARIA ALEXANDRA VICIOSO RODRIGUEZ</v>
          </cell>
          <cell r="E37" t="str">
            <v>CENTRO DE REGULACION DE URGENCIAS Y EMERGENCIAS MARIA TRINIDAD SANCHEZ- DAEH</v>
          </cell>
        </row>
        <row r="38">
          <cell r="C38" t="str">
            <v>VALENZUELA MARTINEZ</v>
          </cell>
          <cell r="D38" t="str">
            <v>JOSE JOAQUIN VALENZUELA MARTINEZ</v>
          </cell>
          <cell r="E38" t="str">
            <v>DEPARTAMENTO ADMINISTRATIVO FINANCIERO- DAEH</v>
          </cell>
        </row>
        <row r="39">
          <cell r="C39" t="str">
            <v>MATOS MEDINA</v>
          </cell>
          <cell r="D39" t="str">
            <v>GEIDY ROSSANNY MATOS MEDINA</v>
          </cell>
          <cell r="E39" t="str">
            <v>CENTRO DE REGULACION DE URGENCIAS Y EMERGENCIAS BARAHONA- DAEH</v>
          </cell>
        </row>
        <row r="40">
          <cell r="C40" t="str">
            <v>FELIZ CUELLO</v>
          </cell>
          <cell r="D40" t="str">
            <v>JOSE MANUEL FELIZ CUELLO</v>
          </cell>
          <cell r="E40" t="str">
            <v>CENTRO DE REGULACION DE URGENCIAS Y EMERGENCIAS BARAHONA- DAEH</v>
          </cell>
        </row>
        <row r="41">
          <cell r="C41" t="str">
            <v>FERRERAS BORGES</v>
          </cell>
          <cell r="D41" t="str">
            <v>RONALD MIGUEL FERRERAS BORGES</v>
          </cell>
          <cell r="E41" t="str">
            <v>CENTRO DE REGULACION DE URGENCIAS Y EMERGENCIAS BARAHONA- DAEH</v>
          </cell>
        </row>
        <row r="42">
          <cell r="C42" t="str">
            <v>ROSARIO SANCHEZ</v>
          </cell>
          <cell r="D42" t="str">
            <v>JULIO ANGEL ROSARIO SANCHEZ</v>
          </cell>
          <cell r="E42" t="str">
            <v>CENTRO DE REGULACION DE URGENCIAS Y EMERGENCIAS DUARTE- DAEH</v>
          </cell>
        </row>
        <row r="43">
          <cell r="C43" t="str">
            <v>MOREL CORDERO</v>
          </cell>
          <cell r="D43" t="str">
            <v>JOSE RAMON MOREL CORDERO</v>
          </cell>
          <cell r="E43" t="str">
            <v>CENTRO DE REGULACION DE URGENCIAS Y EMERGENCIAS DUARTE- DAEH</v>
          </cell>
        </row>
        <row r="44">
          <cell r="C44" t="str">
            <v>AMARANTE ABREU</v>
          </cell>
          <cell r="D44" t="str">
            <v>LUIS ARIEL AMARANTE ABREU</v>
          </cell>
          <cell r="E44" t="str">
            <v>CENTRO DE REGULACION DE URGENCIAS Y EMERGENCIAS DUARTE- DAEH</v>
          </cell>
        </row>
        <row r="45">
          <cell r="C45" t="str">
            <v>VILLAR VILLEGAS</v>
          </cell>
          <cell r="D45" t="str">
            <v>CARLOS LENDY VILLAR VILLEGAS</v>
          </cell>
          <cell r="E45" t="str">
            <v>CENTRO DE REGULACION DE URGENCIAS Y EMERGENCIAS EL SEIBO- DAEH</v>
          </cell>
        </row>
        <row r="46">
          <cell r="C46" t="str">
            <v>PEGUERO PEGUERO</v>
          </cell>
          <cell r="D46" t="str">
            <v>ADOLFO ALEXANDER PEGUERO PEGUERO</v>
          </cell>
          <cell r="E46" t="str">
            <v>CENTRO DE REGULACION DE URGENCIAS Y EMERGENCIAS EL SEIBO- DAEH</v>
          </cell>
        </row>
        <row r="47">
          <cell r="C47" t="str">
            <v>PICHARDO</v>
          </cell>
          <cell r="D47" t="str">
            <v>MELVIN DARIO PICHARDO</v>
          </cell>
          <cell r="E47" t="str">
            <v>CENTRO DE REGULACION DE URGENCIAS Y EMERGENCIAS ESPAILLAT- DAEH</v>
          </cell>
        </row>
        <row r="48">
          <cell r="C48" t="str">
            <v>RONDON RIJO</v>
          </cell>
          <cell r="D48" t="str">
            <v>LOANNY KARINA RONDON RIJO</v>
          </cell>
          <cell r="E48" t="str">
            <v>CENTRO DE REGULACION DE URGENCIAS Y EMERGENCIAS HATO MAYOR DEL REY- DAEH</v>
          </cell>
        </row>
        <row r="49">
          <cell r="C49" t="str">
            <v>DE LUNA RODRIGUEZ</v>
          </cell>
          <cell r="D49" t="str">
            <v>LUIS ALFREDO DE LUNA RODRIGUEZ</v>
          </cell>
          <cell r="E49" t="str">
            <v>CENTRO DE REGULACION DE URGENCIAS Y EMERGENCIAS HERMANAS MIRABAL- DAEH</v>
          </cell>
        </row>
        <row r="50">
          <cell r="C50" t="str">
            <v>ALFONSECA DE JESUS</v>
          </cell>
          <cell r="D50" t="str">
            <v>JONATAN ALFONSECA DE JESUS</v>
          </cell>
          <cell r="E50" t="str">
            <v>CENTRO DE REGULACION DE URGENCIAS Y EMERGENCIAS LA ALTAGRACIA - DAEH</v>
          </cell>
        </row>
        <row r="51">
          <cell r="C51" t="str">
            <v>GONZALEZ RODRIGUEZ</v>
          </cell>
          <cell r="D51" t="str">
            <v>FRANCISCO JAVIER GONZALEZ RODRIGUEZ</v>
          </cell>
          <cell r="E51" t="str">
            <v>CENTRO DE REGULACION DE URGENCIAS Y EMERGENCIAS LA ALTAGRACIA - DAEH</v>
          </cell>
        </row>
        <row r="52">
          <cell r="C52" t="str">
            <v>GARCIA SOLANO</v>
          </cell>
          <cell r="D52" t="str">
            <v>JUAN MANUEL GARCIA SOLANO</v>
          </cell>
          <cell r="E52" t="str">
            <v>CENTRO DE REGULACION DE URGENCIAS Y EMERGENCIAS LA ALTAGRACIA - DAEH</v>
          </cell>
        </row>
        <row r="53">
          <cell r="C53" t="str">
            <v>GUERRERO AVILA</v>
          </cell>
          <cell r="D53" t="str">
            <v>JOSE ALFREDO GUERRERO AVILA</v>
          </cell>
          <cell r="E53" t="str">
            <v>CENTRO DE REGULACION DE URGENCIAS Y EMERGENCIAS LA ALTAGRACIA - DAEH</v>
          </cell>
        </row>
        <row r="54">
          <cell r="C54" t="str">
            <v>REYES SANCHEZ</v>
          </cell>
          <cell r="D54" t="str">
            <v>JUANA MARIA DEL PILAR REYES SANCHEZ</v>
          </cell>
          <cell r="E54" t="str">
            <v>CENTRO DE REGULACION DE URGENCIAS Y EMERGENCIAS LA VEGA-DAEH</v>
          </cell>
        </row>
        <row r="55">
          <cell r="C55" t="str">
            <v>OZORIA MARTE</v>
          </cell>
          <cell r="D55" t="str">
            <v>WENDERLY ROMAN OZORIA MARTE</v>
          </cell>
          <cell r="E55" t="str">
            <v>CENTRO DE REGULACION DE URGENCIAS Y EMERGENCIAS MARIA TRINIDAD SANCHEZ- DAEH</v>
          </cell>
        </row>
        <row r="56">
          <cell r="C56" t="str">
            <v>ROSADO NUÑEZ</v>
          </cell>
          <cell r="D56" t="str">
            <v>PENELOPE FRANCHESKA ROSADO NUÑEZ</v>
          </cell>
          <cell r="E56" t="str">
            <v>CENTRO DE REGULACION DE URGENCIAS Y EMERGENCIAS MONSEÑOR NOUEL- DAEH</v>
          </cell>
        </row>
        <row r="57">
          <cell r="C57" t="str">
            <v>PEREZ PIMENTEL</v>
          </cell>
          <cell r="D57" t="str">
            <v>RUDILANNIA PEREZ PIMENTEL</v>
          </cell>
          <cell r="E57" t="str">
            <v>CENTRO DE REGULACION DE URGENCIAS Y EMERGENCIAS PEDERNALES- DAEH</v>
          </cell>
        </row>
        <row r="58">
          <cell r="C58" t="str">
            <v>JAZMIN FIGARO</v>
          </cell>
          <cell r="D58" t="str">
            <v>GERMAN JAZMIN FIGARO</v>
          </cell>
          <cell r="E58" t="str">
            <v>CENTRO DE REGULACION DE URGENCIAS Y EMERGENCIAS SAMANA - DAEH</v>
          </cell>
        </row>
        <row r="59">
          <cell r="C59" t="str">
            <v>LARA PEÑA</v>
          </cell>
          <cell r="D59" t="str">
            <v>JULIO JOSE LARA PEÑA</v>
          </cell>
          <cell r="E59" t="str">
            <v>CENTRO DE REGULACION DE URGENCIAS Y EMERGENCIAS SAN JOSE DE OCOA- DAEH</v>
          </cell>
        </row>
        <row r="60">
          <cell r="C60" t="str">
            <v>HERRERA TAPIA</v>
          </cell>
          <cell r="D60" t="str">
            <v>DELIA RUTH HERRERA TAPIA</v>
          </cell>
          <cell r="E60" t="str">
            <v>CENTRO DE REGULACION DE URGENCIAS Y EMERGENCIAS SAN JUAN DE LA MAGUANA- DAEH</v>
          </cell>
        </row>
        <row r="61">
          <cell r="C61" t="str">
            <v>DANIEL JOSE</v>
          </cell>
          <cell r="D61" t="str">
            <v>CARMEN YANIRA DANIEL JOSE</v>
          </cell>
          <cell r="E61" t="str">
            <v>CENTRO DE REGULACION DE URGENCIAS Y EMERGENCIAS SANCHEZ RAMIREZ- DAEH</v>
          </cell>
        </row>
        <row r="62">
          <cell r="C62" t="str">
            <v>ROSA VASQUEZ</v>
          </cell>
          <cell r="D62" t="str">
            <v>AURIS ROSA VASQUEZ</v>
          </cell>
          <cell r="E62" t="str">
            <v>CENTRO DE REGULACION DE URGENCIAS Y EMERGENCIAS SANCHEZ RAMIREZ- DAEH</v>
          </cell>
        </row>
        <row r="63">
          <cell r="C63" t="str">
            <v>RODRIGUEZ SANTOS</v>
          </cell>
          <cell r="D63" t="str">
            <v>JOSE GABRIEL RODRIGUEZ SANTOS</v>
          </cell>
          <cell r="E63" t="str">
            <v>CENTRO DE REGULACION DE URGENCIAS Y EMERGENCIAS SANCHEZ RAMIREZ- DAEH</v>
          </cell>
        </row>
        <row r="64">
          <cell r="C64" t="str">
            <v>SALDAÑA LORA</v>
          </cell>
          <cell r="D64" t="str">
            <v>LORENZO MANUEL SALDAÑA LORA</v>
          </cell>
          <cell r="E64" t="str">
            <v>CENTRO DE REGULACION DE URGENCIAS Y EMERGENCIAS SANCHEZ RAMIREZ- DAEH</v>
          </cell>
        </row>
        <row r="65">
          <cell r="C65" t="str">
            <v>GOMEZ MORETA</v>
          </cell>
          <cell r="D65" t="str">
            <v>MARCELINO GOMEZ MORETA</v>
          </cell>
          <cell r="E65" t="str">
            <v>CENTRO DE REGULACION DE URGENCIAS Y EMERGENCIAS BARAHONA- DAEH</v>
          </cell>
        </row>
        <row r="66">
          <cell r="C66" t="str">
            <v>GUTIERREZ RAMIREZ</v>
          </cell>
          <cell r="D66" t="str">
            <v>GREGORIO ALEXANDER GUTIERREZ RAMIREZ</v>
          </cell>
          <cell r="E66" t="str">
            <v>DEPARTAMENTO DE TECNOLOGIAS DE LA INFORMACION Y COMUNICACION- DAEH</v>
          </cell>
        </row>
        <row r="67">
          <cell r="C67" t="str">
            <v>TIRADO FELIZ</v>
          </cell>
          <cell r="D67" t="str">
            <v>FRANCISCO EDUARDO TIRADO FELIZ</v>
          </cell>
          <cell r="E67" t="str">
            <v>DEPARTAMENTO DE TECNOLOGIAS DE LA INFORMACION Y COMUNICACION- DAEH</v>
          </cell>
        </row>
        <row r="68">
          <cell r="C68" t="str">
            <v>CANARIO QUEZADA</v>
          </cell>
          <cell r="D68" t="str">
            <v>JOSE LUIS CANARIO QUEZADA</v>
          </cell>
          <cell r="E68" t="str">
            <v>CENTRO DE REGULACION DE URGENCIAS Y EMERGENCIAS AZUA DE COMPOSTELA- DAEH</v>
          </cell>
        </row>
        <row r="69">
          <cell r="C69" t="str">
            <v>DURAN BRIOSO</v>
          </cell>
          <cell r="D69" t="str">
            <v>YIRDA DURAN BRIOSO</v>
          </cell>
          <cell r="E69" t="str">
            <v>CENTRO DE REGULACION DE URGENCIAS Y EMERGENCIAS SANTIAGO DE LOS CABALLEROS- DAEH</v>
          </cell>
        </row>
        <row r="70">
          <cell r="C70" t="str">
            <v>GALVEZ MANZUETA</v>
          </cell>
          <cell r="D70" t="str">
            <v>LEURIS JOSE GALVEZ MANZUETA</v>
          </cell>
          <cell r="E70" t="str">
            <v>CENTRO DE REGULACION DE URGENCIAS Y EMERGENCIAS VALVERDE-DAEH</v>
          </cell>
        </row>
        <row r="71">
          <cell r="C71" t="str">
            <v>TEJADA QUIÑONES</v>
          </cell>
          <cell r="D71" t="str">
            <v>DONATO TEJADA QUIÑONES</v>
          </cell>
          <cell r="E71" t="str">
            <v>DIRECCION DE SERVICIOS DE ATENCION A EMERGENCIAS EXTRA HOSPITALARIA</v>
          </cell>
        </row>
        <row r="72">
          <cell r="C72" t="str">
            <v>SANCHEZ PEREZ</v>
          </cell>
          <cell r="D72" t="str">
            <v>MILDRED MARGARITA SANCHEZ PEREZ</v>
          </cell>
          <cell r="E72" t="str">
            <v>DIVISION DE ENTRENAMIENTO Y SIMULACROS- DAEH</v>
          </cell>
        </row>
        <row r="73">
          <cell r="C73" t="str">
            <v>CARVAJAL CORCINO</v>
          </cell>
          <cell r="D73" t="str">
            <v>YESSENIA CARVAJAL CORCINO</v>
          </cell>
          <cell r="E73" t="str">
            <v>DIVISION DE ENTRENAMIENTO Y SIMULACROS- DAEH</v>
          </cell>
        </row>
        <row r="74">
          <cell r="C74" t="str">
            <v>FERRERAS BORGES</v>
          </cell>
          <cell r="D74" t="str">
            <v>ANDREINA ESTEANIA FERRERAS BORGES</v>
          </cell>
          <cell r="E74" t="str">
            <v>DIVISION DE ENTRENAMIENTO Y SIMULACROS- DAEH</v>
          </cell>
        </row>
        <row r="75">
          <cell r="C75" t="str">
            <v>VIDAL MONTERO</v>
          </cell>
          <cell r="D75" t="str">
            <v>LILIBET VIDAL MONTERO</v>
          </cell>
          <cell r="E75" t="str">
            <v>DIVISION DE ENTRENAMIENTO Y SIMULACROS- DAEH</v>
          </cell>
        </row>
        <row r="76">
          <cell r="C76" t="str">
            <v>FELIZ FELIZ</v>
          </cell>
          <cell r="D76" t="str">
            <v>RAFAEL FELIZ FELIZ</v>
          </cell>
          <cell r="E76" t="str">
            <v>DIVISION DE ENTRENAMIENTO Y SIMULACROS- DAEH</v>
          </cell>
        </row>
        <row r="77">
          <cell r="C77" t="str">
            <v>PEREZ TEJEDA</v>
          </cell>
          <cell r="D77" t="str">
            <v>MAURIS PEREZ TEJEDA</v>
          </cell>
          <cell r="E77" t="str">
            <v>DIVISION DE ENTRENAMIENTO Y SIMULACROS- DAEH</v>
          </cell>
        </row>
        <row r="78">
          <cell r="C78" t="str">
            <v>LAGARES QUEZADA</v>
          </cell>
          <cell r="D78" t="str">
            <v>ANTONIO LAGARES QUEZADA</v>
          </cell>
          <cell r="E78" t="str">
            <v>DIVISION DE ENTRENAMIENTO Y SIMULACROS- DAEH</v>
          </cell>
        </row>
        <row r="79">
          <cell r="C79" t="str">
            <v>MATOS</v>
          </cell>
          <cell r="D79" t="str">
            <v>ROLANDO DAVID MATOS</v>
          </cell>
          <cell r="E79" t="str">
            <v>DIVISION DE ENTRENAMIENTO Y SIMULACROS- DAEH</v>
          </cell>
        </row>
        <row r="80">
          <cell r="C80" t="str">
            <v>BAEZ MERAN</v>
          </cell>
          <cell r="D80" t="str">
            <v>HILARIO RAUL BAEZ MERAN</v>
          </cell>
          <cell r="E80" t="str">
            <v>DIVISION DE ENTRENAMIENTO Y SIMULACROS- DAEH</v>
          </cell>
        </row>
        <row r="81">
          <cell r="C81" t="str">
            <v>PEREZ CRUZ</v>
          </cell>
          <cell r="D81" t="str">
            <v>LENIN ARISMENDY PEREZ CRUZ</v>
          </cell>
          <cell r="E81" t="str">
            <v>DIVISION DE ENTRENAMIENTO Y SIMULACROS- DAEH</v>
          </cell>
        </row>
        <row r="82">
          <cell r="C82" t="str">
            <v>VICENTE FABIAN</v>
          </cell>
          <cell r="D82" t="str">
            <v>DAVID RAFAEL VICENTE FABIAN</v>
          </cell>
          <cell r="E82" t="str">
            <v>DIVISION DE ENTRENAMIENTO Y SIMULACROS- DAEH</v>
          </cell>
        </row>
        <row r="83">
          <cell r="C83" t="str">
            <v>HERNANDEZ MENA</v>
          </cell>
          <cell r="D83" t="str">
            <v>FRANCISCO ANTONIO HERNANDEZ MENA</v>
          </cell>
          <cell r="E83" t="str">
            <v>DIVISION DE ENTRENAMIENTO Y SIMULACROS- DAEH</v>
          </cell>
        </row>
        <row r="84">
          <cell r="C84" t="str">
            <v>ARIAS DUARTE</v>
          </cell>
          <cell r="D84" t="str">
            <v>MARIA DEL CARMEN ARIAS DUARTE</v>
          </cell>
          <cell r="E84" t="str">
            <v>DIVISION FINANCIERA- DAEH</v>
          </cell>
        </row>
        <row r="85">
          <cell r="C85" t="str">
            <v>PAREDES RAMIREZ</v>
          </cell>
          <cell r="D85" t="str">
            <v>MARIA ADALGIZA PAREDES RAMIREZ</v>
          </cell>
          <cell r="E85" t="str">
            <v>CENTRO DE REGULACION DE URGENCIAS Y EMERGENCIAS GRAN SANTO DOMINGO - DAEH</v>
          </cell>
        </row>
        <row r="86">
          <cell r="C86" t="str">
            <v>VITTINI JIMENEZ</v>
          </cell>
          <cell r="D86" t="str">
            <v>AURELINA VITTINI JIMENEZ</v>
          </cell>
          <cell r="E86" t="str">
            <v>CENTRO DE REGULACION DE URGENCIAS Y EMERGENCIAS GRAN SANTO DOMINGO - DAEH</v>
          </cell>
        </row>
        <row r="87">
          <cell r="C87" t="str">
            <v>RODRIGUEZ LOPEZ</v>
          </cell>
          <cell r="D87" t="str">
            <v>MARIA FERMINA RODRIGUEZ LOPEZ</v>
          </cell>
          <cell r="E87" t="str">
            <v>DEPARTAMENTO JURIDICO- DAEH</v>
          </cell>
        </row>
        <row r="88">
          <cell r="C88" t="str">
            <v>PEREZ HEREDIA</v>
          </cell>
          <cell r="D88" t="str">
            <v>ROSANNA ISABEL PEREZ HEREDIA</v>
          </cell>
          <cell r="E88" t="str">
            <v>DEPARTAMENTO JURIDICO- DAEH</v>
          </cell>
        </row>
        <row r="89">
          <cell r="C89" t="str">
            <v>FELIZ FABIAN</v>
          </cell>
          <cell r="D89" t="str">
            <v>ERICK NATHANAEL FELIZ FABIAN</v>
          </cell>
          <cell r="E89" t="str">
            <v>DIVISION FINANCIERA- DAEH</v>
          </cell>
        </row>
        <row r="90">
          <cell r="C90" t="str">
            <v>ENCARNACION MATEO</v>
          </cell>
          <cell r="D90" t="str">
            <v>DARLYN ENCARNACION MATEO</v>
          </cell>
          <cell r="E90" t="str">
            <v>CENTRO DE REGULACION DE URGENCIAS Y EMERGENCIAS GRAN SANTO DOMINGO - DAEH</v>
          </cell>
        </row>
        <row r="91">
          <cell r="C91" t="str">
            <v>CORONADO JAQUEZ</v>
          </cell>
          <cell r="D91" t="str">
            <v>DAVIS ANDERSON CORONADO JAQUEZ</v>
          </cell>
          <cell r="E91" t="str">
            <v>CENTRO DE REGULACION DE URGENCIAS Y EMERGENCIAS PUERTO PLATA- DAEH</v>
          </cell>
        </row>
        <row r="92">
          <cell r="C92" t="str">
            <v>PEREZ ABREU</v>
          </cell>
          <cell r="D92" t="str">
            <v>DARIANA PEREZ ABREU</v>
          </cell>
          <cell r="E92" t="str">
            <v>DEPARTAMENTO DE RECURSOS HUMANOS - DAEH</v>
          </cell>
        </row>
        <row r="93">
          <cell r="C93" t="str">
            <v>JIMENEZ HERNANDEZ</v>
          </cell>
          <cell r="D93" t="str">
            <v>YAMAIRIS JIMENEZ HERNANDEZ</v>
          </cell>
          <cell r="E93" t="str">
            <v>DEPARTAMENTO DE RECURSOS HUMANOS - DAEH</v>
          </cell>
        </row>
        <row r="94">
          <cell r="C94" t="str">
            <v>SANCHEZ RAMIREZ</v>
          </cell>
          <cell r="D94" t="str">
            <v>MARIO ANTONIO SANCHEZ RAMIREZ</v>
          </cell>
          <cell r="E94" t="str">
            <v>DIVISION DE CALIDAD EN LA GESTION -DAEH</v>
          </cell>
        </row>
        <row r="95">
          <cell r="C95" t="str">
            <v>LANDA RODRIGUEZ</v>
          </cell>
          <cell r="D95" t="str">
            <v>YRONELIS LANDA RODRIGUEZ</v>
          </cell>
          <cell r="E95" t="str">
            <v>CENTRO DE REGULACION DE URGENCIAS Y EMERGENCIAS GRAN SANTO DOMINGO - DAEH</v>
          </cell>
        </row>
        <row r="96">
          <cell r="C96" t="str">
            <v>GONZALEZ PLATA</v>
          </cell>
          <cell r="D96" t="str">
            <v>YOVELYS GONZALEZ PLATA</v>
          </cell>
          <cell r="E96" t="str">
            <v>CENTRO DE REGULACION DE URGENCIAS Y EMERGENCIAS GRAN SANTO DOMINGO - DAEH</v>
          </cell>
        </row>
        <row r="97">
          <cell r="C97" t="str">
            <v>ALCANTARA VICTORINO</v>
          </cell>
          <cell r="D97" t="str">
            <v>ALEXANDRA ALCANTARA VICTORINO</v>
          </cell>
          <cell r="E97" t="str">
            <v>CENTRO DE REGULACION DE URGENCIAS Y EMERGENCIAS GRAN SANTO DOMINGO - DAEH</v>
          </cell>
        </row>
        <row r="98">
          <cell r="C98" t="str">
            <v>MATEO OGANDO</v>
          </cell>
          <cell r="D98" t="str">
            <v>NICAURI MATEO OGANDO</v>
          </cell>
          <cell r="E98" t="str">
            <v>CENTRO DE REGULACION DE URGENCIAS Y EMERGENCIAS GRAN SANTO DOMINGO - DAEH</v>
          </cell>
        </row>
        <row r="99">
          <cell r="C99" t="str">
            <v>VOLQUEZ SANCHEZ</v>
          </cell>
          <cell r="D99" t="str">
            <v>LUCEIDY VOLQUEZ SANCHEZ</v>
          </cell>
          <cell r="E99" t="str">
            <v>CENTRO DE REGULACION DE URGENCIAS Y EMERGENCIAS GRAN SANTO DOMINGO - DAEH</v>
          </cell>
        </row>
        <row r="100">
          <cell r="C100" t="str">
            <v>RODRIGUEZ MATOS</v>
          </cell>
          <cell r="D100" t="str">
            <v>GUARINA YSAMAR RODRIGUEZ MATOS</v>
          </cell>
          <cell r="E100" t="str">
            <v>CENTRO DE REGULACION DE URGENCIAS Y EMERGENCIAS GRAN SANTO DOMINGO - DAEH</v>
          </cell>
        </row>
        <row r="101">
          <cell r="C101" t="str">
            <v>CABRERA ROMERO</v>
          </cell>
          <cell r="D101" t="str">
            <v>HUGO ALBERTO CABRERA ROMERO</v>
          </cell>
          <cell r="E101" t="str">
            <v>CENTRO DE REGULACION DE URGENCIAS Y EMERGENCIAS GRAN SANTO DOMINGO - DAEH</v>
          </cell>
        </row>
        <row r="102">
          <cell r="C102" t="str">
            <v>DE LA CRUZ DIAZ</v>
          </cell>
          <cell r="D102" t="str">
            <v>RAFAEL EL GRANDE DE LA CRUZ DIAZ</v>
          </cell>
          <cell r="E102" t="str">
            <v>CENTRO DE REGULACION DE URGENCIAS Y EMERGENCIAS GRAN SANTO DOMINGO - DAEH</v>
          </cell>
        </row>
        <row r="103">
          <cell r="C103" t="str">
            <v>ABREU MEDINA</v>
          </cell>
          <cell r="D103" t="str">
            <v>LUIS ARONI ABREU MEDINA</v>
          </cell>
          <cell r="E103" t="str">
            <v>CENTRO DE REGULACION DE URGENCIAS Y EMERGENCIAS GRAN SANTO DOMINGO - DAEH</v>
          </cell>
        </row>
        <row r="104">
          <cell r="C104" t="str">
            <v>VILLAVICENCIO DE DOMINGUEZ</v>
          </cell>
          <cell r="D104" t="str">
            <v>RUTH ESTHER VILLAVICENCIO DE DOMINGUEZ</v>
          </cell>
          <cell r="E104" t="str">
            <v>CENTRO DE REGULACION DE URGENCIAS Y EMERGENCIAS LA ALTAGRACIA - DAEH</v>
          </cell>
        </row>
        <row r="105">
          <cell r="C105" t="str">
            <v>VERAS ROSARIO</v>
          </cell>
          <cell r="D105" t="str">
            <v>LUCIA BIENVENIDA VERAS ROSARIO</v>
          </cell>
          <cell r="E105" t="str">
            <v>CENTRO DE REGULACION DE URGENCIAS Y EMERGENCIAS LA VEGA-DAEH</v>
          </cell>
        </row>
        <row r="106">
          <cell r="C106" t="str">
            <v>CASTILLO BONILLA</v>
          </cell>
          <cell r="D106" t="str">
            <v>KEISSY MERCEDES CASTILLO BONILLA</v>
          </cell>
          <cell r="E106" t="str">
            <v>CENTRO DE REGULACION DE URGENCIAS Y EMERGENCIAS PUERTO PLATA- DAEH</v>
          </cell>
        </row>
        <row r="107">
          <cell r="C107" t="str">
            <v>TIFA RODRIGUEZ</v>
          </cell>
          <cell r="D107" t="str">
            <v>ROCHANGELY TIFA RODRIGUEZ</v>
          </cell>
          <cell r="E107" t="str">
            <v>CENTRO DE REGULACION DE URGENCIAS Y EMERGENCIAS SAN JUAN DE LA MAGUANA- DAEH</v>
          </cell>
        </row>
        <row r="108">
          <cell r="C108" t="str">
            <v>ALMONTE RIVAS</v>
          </cell>
          <cell r="D108" t="str">
            <v>BIANELA ALMONTE RIVAS</v>
          </cell>
          <cell r="E108" t="str">
            <v>CENTRO DE REGULACION DE URGENCIAS Y EMERGENCIAS SANTIAGO DE LOS CABALLEROS- DAEH</v>
          </cell>
        </row>
        <row r="109">
          <cell r="C109" t="str">
            <v>ENCARNACION SORIANO</v>
          </cell>
          <cell r="D109" t="str">
            <v>XIOMARA DE LOS MILAGROS ENCARNACION SORIANO</v>
          </cell>
          <cell r="E109" t="str">
            <v>DEPARTAMENTO ADMINISTRATIVO FINANCIERO- DAEH</v>
          </cell>
        </row>
        <row r="110">
          <cell r="C110" t="str">
            <v>DE OLEO OGANDO</v>
          </cell>
          <cell r="D110" t="str">
            <v>NIDIA DE OLEO OGANDO</v>
          </cell>
          <cell r="E110" t="str">
            <v>DEPARTAMENTO ADMINISTRATIVO FINANCIERO- DAEH</v>
          </cell>
        </row>
        <row r="111">
          <cell r="C111" t="str">
            <v>DE LEON CAPELLAN</v>
          </cell>
          <cell r="D111" t="str">
            <v>JESSICA ANYELINA DE LEON CAPELLAN</v>
          </cell>
          <cell r="E111" t="str">
            <v>DEPARTAMENTO ADMINISTRATIVO FINANCIERO- DAEH</v>
          </cell>
        </row>
        <row r="112">
          <cell r="C112" t="str">
            <v>CEDEÑO SOTO</v>
          </cell>
          <cell r="D112" t="str">
            <v>ANGHIE BERIOSKA CEDEÑO SOTO</v>
          </cell>
          <cell r="E112" t="str">
            <v>DEPARTAMENTO ADMINISTRATIVO FINANCIERO- DAEH</v>
          </cell>
        </row>
        <row r="113">
          <cell r="C113" t="str">
            <v>SOSA CONCEPCION</v>
          </cell>
          <cell r="D113" t="str">
            <v>GABRIELA ALEXANDRA SOSA CONCEPCION</v>
          </cell>
          <cell r="E113" t="str">
            <v>DEPARTAMENTO ADMINISTRATIVO FINANCIERO- DAEH</v>
          </cell>
        </row>
        <row r="114">
          <cell r="C114" t="str">
            <v>VALLEJO</v>
          </cell>
          <cell r="D114" t="str">
            <v>HECTOR ANDRES VALLEJO</v>
          </cell>
          <cell r="E114" t="str">
            <v>DEPARTAMENTO ADMINISTRATIVO FINANCIERO- DAEH</v>
          </cell>
        </row>
        <row r="115">
          <cell r="C115" t="str">
            <v>MORA PEREZ</v>
          </cell>
          <cell r="D115" t="str">
            <v>LILIAN MINEIDY MORA PEREZ</v>
          </cell>
          <cell r="E115" t="str">
            <v>DEPARTAMENTO DE GESTION EXTRA-HOSPITALARIA- DAEH</v>
          </cell>
        </row>
        <row r="116">
          <cell r="C116" t="str">
            <v>OZUNA LAUTERIO</v>
          </cell>
          <cell r="D116" t="str">
            <v>LUZ ELVIRA OZUNA LAUTERIO</v>
          </cell>
          <cell r="E116" t="str">
            <v>DEPARTAMENTO DE RECURSOS HUMANOS - DAEH</v>
          </cell>
        </row>
        <row r="117">
          <cell r="C117" t="str">
            <v>VALDEZ BENITEZ</v>
          </cell>
          <cell r="D117" t="str">
            <v>LUIS JEREMY VALDEZ BENITEZ</v>
          </cell>
          <cell r="E117" t="str">
            <v>DEPARTAMENTO DE RECURSOS HUMANOS - DAEH</v>
          </cell>
        </row>
        <row r="118">
          <cell r="C118" t="str">
            <v>BACHA REYES</v>
          </cell>
          <cell r="D118" t="str">
            <v>SORAH EDHIT BACHA REYES</v>
          </cell>
          <cell r="E118" t="str">
            <v>DIVISION DE TRANSPORTACION Y MANTENIMIENTO -DAEH</v>
          </cell>
        </row>
        <row r="119">
          <cell r="C119" t="str">
            <v>MATEO AMANCIO</v>
          </cell>
          <cell r="D119" t="str">
            <v>ELIZABETH MATEO AMANCIO</v>
          </cell>
          <cell r="E119" t="str">
            <v>DIRECCION DE SERVICIOS DE ATENCION A EMERGENCIAS EXTRA HOSPITALARIA</v>
          </cell>
        </row>
        <row r="120">
          <cell r="C120" t="str">
            <v>HENRIQUEZ VARGAS</v>
          </cell>
          <cell r="D120" t="str">
            <v>EDUARD JESUS MARIA HENRIQUEZ VARGAS</v>
          </cell>
          <cell r="E120" t="str">
            <v>DIRECCION DE SERVICIOS DE ATENCION A EMERGENCIAS EXTRA HOSPITALARIA</v>
          </cell>
        </row>
        <row r="121">
          <cell r="C121" t="str">
            <v>FELIZ LUNA</v>
          </cell>
          <cell r="D121" t="str">
            <v>AGUSTIN JOEL FELIZ LUNA</v>
          </cell>
          <cell r="E121" t="str">
            <v>DIRECCION DE SERVICIOS DE ATENCION A EMERGENCIAS EXTRA HOSPITALARIA</v>
          </cell>
        </row>
        <row r="122">
          <cell r="C122" t="str">
            <v>RODRIGUEZ FELIZ</v>
          </cell>
          <cell r="D122" t="str">
            <v>ISMAEL RODRIGUEZ FELIZ</v>
          </cell>
          <cell r="E122" t="str">
            <v>DEPARTAMENTO DE TECNOLOGIAS DE LA INFORMACION Y COMUNICACION- DAEH</v>
          </cell>
        </row>
        <row r="123">
          <cell r="C123" t="str">
            <v>JANSI VERAS</v>
          </cell>
          <cell r="D123" t="str">
            <v>MAYNARD FERNANDO JANSI VERAS</v>
          </cell>
          <cell r="E123" t="str">
            <v>DIRECCION DE SERVICIOS DE ATENCION A EMERGENCIAS EXTRA HOSPITALARIA</v>
          </cell>
        </row>
        <row r="124">
          <cell r="C124" t="str">
            <v>DECENA GUZMAN</v>
          </cell>
          <cell r="D124" t="str">
            <v>DANIEL JUNIOR DECENA GUZMAN</v>
          </cell>
          <cell r="E124" t="str">
            <v>DIVISION DE TRANSPORTACION Y MANTENIMIENTO -DAEH</v>
          </cell>
        </row>
        <row r="125">
          <cell r="C125" t="str">
            <v>ESCALANTE FELIZ</v>
          </cell>
          <cell r="D125" t="str">
            <v>ROSA ALBA ESCALANTE FELIZ</v>
          </cell>
          <cell r="E125" t="str">
            <v>CENTRO DE REGULACION DE URGENCIAS Y EMERGENCIAS GRAN SANTO DOMINGO - DAEH</v>
          </cell>
        </row>
        <row r="126">
          <cell r="C126" t="str">
            <v>LANTIGUA CRUZ</v>
          </cell>
          <cell r="D126" t="str">
            <v>EDISON LANTIGUA CRUZ</v>
          </cell>
          <cell r="E126" t="str">
            <v>CENTRO DE REGULACION DE URGENCIAS Y EMERGENCIAS HERMANAS MIRABAL- DAEH</v>
          </cell>
        </row>
        <row r="127">
          <cell r="C127" t="str">
            <v>BAUTISTA FERNANDEZ</v>
          </cell>
          <cell r="D127" t="str">
            <v>NELSON DE JESUS BAUTISTA FERNANDEZ</v>
          </cell>
          <cell r="E127" t="str">
            <v>CENTRO DE REGULACION DE URGENCIAS Y EMERGENCIAS SANTIAGO DE LOS CABALLEROS- DAEH</v>
          </cell>
        </row>
        <row r="128">
          <cell r="C128" t="str">
            <v>PAULA REYES</v>
          </cell>
          <cell r="D128" t="str">
            <v>YUNEIDA MERCEDES PAULA REYES</v>
          </cell>
          <cell r="E128" t="str">
            <v>CENTRO DE REGULACION DE URGENCIAS Y EMERGENCIAS GRAN SANTO DOMINGO - DAEH</v>
          </cell>
        </row>
        <row r="129">
          <cell r="C129" t="str">
            <v>RODRIGUEZ DE DE JESUS</v>
          </cell>
          <cell r="D129" t="str">
            <v>ESMIRNA RODRIGUEZ DE DE JESUS</v>
          </cell>
          <cell r="E129" t="str">
            <v>CENTRO DE REGULACION DE URGENCIAS Y EMERGENCIAS GRAN SANTO DOMINGO - DAEH</v>
          </cell>
        </row>
        <row r="130">
          <cell r="C130" t="str">
            <v>PEREZ MARTINEZ</v>
          </cell>
          <cell r="D130" t="str">
            <v>JOSE MIGUEL PEREZ MARTINEZ</v>
          </cell>
          <cell r="E130" t="str">
            <v>CENTRO DE REGULACION DE URGENCIAS Y EMERGENCIAS SANTIAGO DE LOS CABALLEROS- DAEH</v>
          </cell>
        </row>
        <row r="131">
          <cell r="C131" t="str">
            <v>PEGUERO ROMERO</v>
          </cell>
          <cell r="D131" t="str">
            <v>MAYELIN PEGUERO ROMERO</v>
          </cell>
          <cell r="E131" t="str">
            <v>DEPARTAMENTO ADMINISTRATIVO FINANCIERO- DAEH</v>
          </cell>
        </row>
        <row r="132">
          <cell r="C132" t="str">
            <v>GONZALEZ</v>
          </cell>
          <cell r="D132" t="str">
            <v>JULIO CESAR GONZALEZ</v>
          </cell>
          <cell r="E132" t="str">
            <v>DEPARTAMENTO DE RECURSOS HUMANOS - DAEH</v>
          </cell>
        </row>
        <row r="133">
          <cell r="C133" t="str">
            <v>PEÑA LEBRON</v>
          </cell>
          <cell r="D133" t="str">
            <v>ALEJANDRINA PEÑA LEBRON</v>
          </cell>
          <cell r="E133" t="str">
            <v>DEPARTAMENTO DE RECURSOS HUMANOS - DAEH</v>
          </cell>
        </row>
        <row r="134">
          <cell r="C134" t="str">
            <v>REINOSO SANCHEZ</v>
          </cell>
          <cell r="D134" t="str">
            <v>ESCANIA MAYERLIN REINOSO SANCHEZ</v>
          </cell>
          <cell r="E134" t="str">
            <v>DEPARTAMENTO DE COORDINACION Y ENLACE CON LA RED PUBLICA DE SALUD-DAEH</v>
          </cell>
        </row>
        <row r="135">
          <cell r="C135" t="str">
            <v>ALMONTE BISONO</v>
          </cell>
          <cell r="D135" t="str">
            <v>FEDERICO MANUEL ALMONTE BISONO</v>
          </cell>
          <cell r="E135" t="str">
            <v>CENTRO DE REGULACION DE URGENCIAS Y EMERGENCIAS MARIA TRINIDAD SANCHEZ- DAEH</v>
          </cell>
        </row>
        <row r="136">
          <cell r="C136" t="str">
            <v>LUCIANO ORTEGA</v>
          </cell>
          <cell r="D136" t="str">
            <v>MARCIAL LUCIANO ORTEGA</v>
          </cell>
          <cell r="E136" t="str">
            <v>CENTRO DE REGULACION DE URGENCIAS Y EMERGENCIAS DUARTE- DAEH</v>
          </cell>
        </row>
        <row r="137">
          <cell r="C137" t="str">
            <v>MONEGRO ROSARIO</v>
          </cell>
          <cell r="D137" t="str">
            <v>JUAN ELIAS MONEGRO ROSARIO</v>
          </cell>
          <cell r="E137" t="str">
            <v>CENTRO DE REGULACION DE URGENCIAS Y EMERGENCIAS EL SEIBO- DAEH</v>
          </cell>
        </row>
        <row r="138">
          <cell r="C138" t="str">
            <v>ROMANO MARRERO</v>
          </cell>
          <cell r="D138" t="str">
            <v>LAUREANO EDRIELLE ROMANO MARRERO</v>
          </cell>
          <cell r="E138" t="str">
            <v>CENTRO DE REGULACION DE URGENCIAS Y EMERGENCIAS GRAN SANTO DOMINGO - DAEH</v>
          </cell>
        </row>
        <row r="139">
          <cell r="C139" t="str">
            <v>MARTE PEREZ</v>
          </cell>
          <cell r="D139" t="str">
            <v>HECTOR MARTE PEREZ</v>
          </cell>
          <cell r="E139" t="str">
            <v>CENTRO DE REGULACION DE URGENCIAS Y EMERGENCIAS HATO MAYOR DEL REY- DAEH</v>
          </cell>
        </row>
        <row r="140">
          <cell r="C140" t="str">
            <v>HODAI SORIANO</v>
          </cell>
          <cell r="D140" t="str">
            <v>HIKARI HODAI SORIANO</v>
          </cell>
          <cell r="E140" t="str">
            <v>CENTRO DE REGULACION DE URGENCIAS Y EMERGENCIAS LA VEGA-DAEH</v>
          </cell>
        </row>
        <row r="141">
          <cell r="C141" t="str">
            <v>MUÑOZ MEDRANO</v>
          </cell>
          <cell r="D141" t="str">
            <v>LICET PATRICIA MUÑOZ MEDRANO</v>
          </cell>
          <cell r="E141" t="str">
            <v>CENTRO DE REGULACION DE URGENCIAS Y EMERGENCIAS MONTE PLATA- DAEH</v>
          </cell>
        </row>
        <row r="142">
          <cell r="C142" t="str">
            <v>PEREZ PERDOMO</v>
          </cell>
          <cell r="D142" t="str">
            <v>LUIS DAVID PEREZ PERDOMO</v>
          </cell>
          <cell r="E142" t="str">
            <v>CENTRO DE REGULACION DE URGENCIAS Y EMERGENCIAS PEDERNALES- DAEH</v>
          </cell>
        </row>
        <row r="143">
          <cell r="C143" t="str">
            <v>GERONIMO ANDERSON</v>
          </cell>
          <cell r="D143" t="str">
            <v>CHAYANNE GERONIMO ANDERSON</v>
          </cell>
          <cell r="E143" t="str">
            <v>CENTRO DE REGULACION DE URGENCIAS Y EMERGENCIAS SAMANA - DAEH</v>
          </cell>
        </row>
        <row r="144">
          <cell r="C144" t="str">
            <v>MORDAN GENAO</v>
          </cell>
          <cell r="D144" t="str">
            <v>JUANA ALTAGRACIA MORDAN GENAO</v>
          </cell>
          <cell r="E144" t="str">
            <v>CENTRO DE REGULACION DE URGENCIAS Y EMERGENCIAS SAN JOSE DE OCOA- DAEH</v>
          </cell>
        </row>
        <row r="145">
          <cell r="C145" t="str">
            <v>CORCINO MOREL</v>
          </cell>
          <cell r="D145" t="str">
            <v>MIGUEL ANTONIO CORCINO MOREL</v>
          </cell>
          <cell r="E145" t="str">
            <v>CENTRO DE REGULACION DE URGENCIAS Y EMERGENCIAS SANCHEZ RAMIREZ- DAEH</v>
          </cell>
        </row>
        <row r="146">
          <cell r="C146" t="str">
            <v>NUÑEZ AMARANTE</v>
          </cell>
          <cell r="D146" t="str">
            <v>ADRIEL NICOLAS NUÑEZ AMARANTE</v>
          </cell>
          <cell r="E146" t="str">
            <v>CENTRO DE REGULACION DE URGENCIAS Y EMERGENCIAS VALVERDE-DAEH</v>
          </cell>
        </row>
        <row r="147">
          <cell r="C147" t="str">
            <v>CRISOSTOMO FERNANDEZ</v>
          </cell>
          <cell r="D147" t="str">
            <v>CAROLINA ALEJANDRA CRISOSTOMO FERNANDEZ</v>
          </cell>
          <cell r="E147" t="str">
            <v>DEPARTAMENTO JURIDICO- DAEH</v>
          </cell>
        </row>
        <row r="148">
          <cell r="C148" t="str">
            <v>DEL CRISTO INOA</v>
          </cell>
          <cell r="D148" t="str">
            <v>GENESIS ISMALAY DEL CRISTO INOA</v>
          </cell>
          <cell r="E148" t="str">
            <v>DEPARTAMENTO JURIDICO- DAEH</v>
          </cell>
        </row>
        <row r="149">
          <cell r="C149" t="str">
            <v>DIAZ MADE</v>
          </cell>
          <cell r="D149" t="str">
            <v>JOEL DIAZ MADE</v>
          </cell>
          <cell r="E149" t="str">
            <v>DIVISION DE FISCALIZACION - DAEH</v>
          </cell>
        </row>
        <row r="150">
          <cell r="C150" t="str">
            <v>ESPINOSA RAMIREZ</v>
          </cell>
          <cell r="D150" t="str">
            <v>PEDRO ESPINOSA RAMIREZ</v>
          </cell>
          <cell r="E150" t="str">
            <v>SECCION DE CONTROL DE BIENES- DAEH</v>
          </cell>
        </row>
        <row r="151">
          <cell r="C151" t="str">
            <v>DE LA CRUZ ANGELES</v>
          </cell>
          <cell r="D151" t="str">
            <v>ANTONIA PAOLA DE LA CRUZ ANGELES</v>
          </cell>
          <cell r="E151" t="str">
            <v>DEPARTAMENTO DE GESTION EXTRA-HOSPITALARIA- DAEH</v>
          </cell>
        </row>
        <row r="152">
          <cell r="C152" t="str">
            <v>TAVAREZ HERNANDEZ</v>
          </cell>
          <cell r="D152" t="str">
            <v>ESTEFANY YULISA TAVAREZ HERNANDEZ</v>
          </cell>
          <cell r="E152" t="str">
            <v>DEPARTAMENTO DE GESTION EXTRA-HOSPITALARIA- DAEH</v>
          </cell>
        </row>
        <row r="153">
          <cell r="C153" t="str">
            <v>REYES GARCIA</v>
          </cell>
          <cell r="D153" t="str">
            <v>YULISSA JOSEFINA REYES GARCIA</v>
          </cell>
          <cell r="E153" t="str">
            <v>DEPARTAMENTO DE TECNOLOGIAS DE LA INFORMACION Y COMUNICACION- DAEH</v>
          </cell>
        </row>
        <row r="154">
          <cell r="C154" t="str">
            <v>OGANDO MENDOZA</v>
          </cell>
          <cell r="D154" t="str">
            <v>VICNER NATALIS OGANDO MENDOZA</v>
          </cell>
          <cell r="E154" t="str">
            <v>DEPARTAMENTO DE TECNOLOGIAS DE LA INFORMACION Y COMUNICACION- DAEH</v>
          </cell>
        </row>
        <row r="155">
          <cell r="C155" t="str">
            <v>ESPINAL READ</v>
          </cell>
          <cell r="D155" t="str">
            <v>VANESSA MARGARITA ESPINAL READ</v>
          </cell>
          <cell r="E155" t="str">
            <v>DEPARTAMENTO DE GESTION EXTRA-HOSPITALARIA- DAEH</v>
          </cell>
        </row>
        <row r="156">
          <cell r="C156" t="str">
            <v>JIMENEZ ENCARNACION</v>
          </cell>
          <cell r="D156" t="str">
            <v>LOURDES MARIA JIMENEZ ENCARNACION</v>
          </cell>
          <cell r="E156" t="str">
            <v>CENTRO DE REGULACION DE URGENCIAS Y EMERGENCIAS GRAN SANTO DOMINGO - DAEH</v>
          </cell>
        </row>
        <row r="157">
          <cell r="C157" t="str">
            <v>MONTERO ABREU</v>
          </cell>
          <cell r="D157" t="str">
            <v>CARLOS ALFREDO MONTERO ABREU</v>
          </cell>
          <cell r="E157" t="str">
            <v>CENTRO DE REGULACION DE URGENCIAS Y EMERGENCIAS GRAN SANTO DOMINGO - DAEH</v>
          </cell>
        </row>
        <row r="158">
          <cell r="C158" t="str">
            <v>PEREZ ABREU</v>
          </cell>
          <cell r="D158" t="str">
            <v>MIGUELLI MARIA PEREZ ABREU</v>
          </cell>
          <cell r="E158" t="str">
            <v>CENTRO DE REGULACION DE URGENCIAS Y EMERGENCIAS GRAN SANTO DOMINGO - DAEH</v>
          </cell>
        </row>
        <row r="159">
          <cell r="C159" t="str">
            <v>DESPRADEL MORETA</v>
          </cell>
          <cell r="D159" t="str">
            <v>JEAN MANUEL DESPRADEL MORETA</v>
          </cell>
          <cell r="E159" t="str">
            <v>CENTRO DE REGULACION DE URGENCIAS Y EMERGENCIAS GRAN SANTO DOMINGO - DAEH</v>
          </cell>
        </row>
        <row r="160">
          <cell r="C160" t="str">
            <v>MENDEZ SANCHEZ</v>
          </cell>
          <cell r="D160" t="str">
            <v>SORIBEL MENDEZ SANCHEZ</v>
          </cell>
          <cell r="E160" t="str">
            <v>DEPARTAMENTO JURIDICO- DAEH</v>
          </cell>
        </row>
        <row r="161">
          <cell r="C161" t="str">
            <v>VALDEZ</v>
          </cell>
          <cell r="D161" t="str">
            <v>MARIANELA VALDEZ</v>
          </cell>
          <cell r="E161" t="str">
            <v>DEPARTAMENTO JURIDICO- DAEH</v>
          </cell>
        </row>
        <row r="162">
          <cell r="C162" t="str">
            <v>PUJOLS PEREYRA</v>
          </cell>
          <cell r="D162" t="str">
            <v>LLOVISNA NATALI PUJOLS PEREYRA</v>
          </cell>
          <cell r="E162" t="str">
            <v>DEPARTAMENTO JURIDICO- DAEH</v>
          </cell>
        </row>
        <row r="163">
          <cell r="C163" t="str">
            <v>PEREZ MEDRANO</v>
          </cell>
          <cell r="D163" t="str">
            <v>ADDERLY ROBERCYS PEREZ MEDRANO</v>
          </cell>
          <cell r="E163" t="str">
            <v>DEPARTAMENTO JURIDICO- DAEH</v>
          </cell>
        </row>
        <row r="164">
          <cell r="C164" t="str">
            <v>CRUZ FERNANDEZ</v>
          </cell>
          <cell r="D164" t="str">
            <v>VIRGINIA MARIA CRUZ FERNANDEZ</v>
          </cell>
          <cell r="E164" t="str">
            <v>DEPARTAMENTO JURIDICO- DAEH</v>
          </cell>
        </row>
        <row r="165">
          <cell r="C165" t="str">
            <v>JIMENEZ RAMIREZ</v>
          </cell>
          <cell r="D165" t="str">
            <v>RADHAMES JIMENEZ RAMIREZ</v>
          </cell>
          <cell r="E165" t="str">
            <v>DEPARTAMENTO JURIDICO- DAEH</v>
          </cell>
        </row>
        <row r="166">
          <cell r="C166" t="str">
            <v>CARABALLO</v>
          </cell>
          <cell r="D166" t="str">
            <v>QUILINO DE LOS SANTOS CARABALLO</v>
          </cell>
          <cell r="E166" t="str">
            <v>DEPARTAMENTO JURIDICO- DAEH</v>
          </cell>
        </row>
        <row r="167">
          <cell r="C167" t="str">
            <v>GONZALEZ SEPULVEDA</v>
          </cell>
          <cell r="D167" t="str">
            <v>DARIEL GONZALEZ SEPULVEDA</v>
          </cell>
          <cell r="E167" t="str">
            <v>DEPARTAMENTO JURIDICO- DAEH</v>
          </cell>
        </row>
        <row r="168">
          <cell r="C168" t="str">
            <v>MARTE PEREZ</v>
          </cell>
          <cell r="D168" t="str">
            <v>JOSE OSCAR MARTE PEREZ</v>
          </cell>
          <cell r="E168" t="str">
            <v>DEPARTAMENTO JURIDICO- DAEH</v>
          </cell>
        </row>
        <row r="169">
          <cell r="C169" t="str">
            <v>DISLA MAYI</v>
          </cell>
          <cell r="D169" t="str">
            <v>ELEAZAR TOMAS DISLA MAYI</v>
          </cell>
          <cell r="E169" t="str">
            <v>DEPARTAMENTO JURIDICO- DAEH</v>
          </cell>
        </row>
        <row r="170">
          <cell r="C170" t="str">
            <v>OGANDO PEREZ</v>
          </cell>
          <cell r="D170" t="str">
            <v>HENRY SMIL OGANDO PEREZ</v>
          </cell>
          <cell r="E170" t="str">
            <v>DEPARTAMENTO JURIDICO- DAEH</v>
          </cell>
        </row>
        <row r="171">
          <cell r="C171" t="str">
            <v>FIGUEREO SANCHEZ</v>
          </cell>
          <cell r="D171" t="str">
            <v>JOSELINA FIGUEREO SANCHEZ</v>
          </cell>
          <cell r="E171" t="str">
            <v>CENTRO DE REGULACION DE URGENCIAS Y EMERGENCIAS SAN JUAN DE LA MAGUANA- DAEH</v>
          </cell>
        </row>
        <row r="172">
          <cell r="C172" t="str">
            <v>DE LEON ULLOA</v>
          </cell>
          <cell r="D172" t="str">
            <v>DEYVI DE LEON ULLOA</v>
          </cell>
          <cell r="E172" t="str">
            <v>DEPARTAMENTO DE TECNOLOGIAS DE LA INFORMACION Y COMUNICACION- DAEH</v>
          </cell>
        </row>
        <row r="173">
          <cell r="C173" t="str">
            <v>GOMEZ PIÑA</v>
          </cell>
          <cell r="D173" t="str">
            <v>DARIO ALEXANDER GOMEZ PIÑA</v>
          </cell>
          <cell r="E173" t="str">
            <v>DEPARTAMENTO DE TECNOLOGIAS DE LA INFORMACION Y COMUNICACION- DAEH</v>
          </cell>
        </row>
        <row r="174">
          <cell r="C174" t="str">
            <v>PILAR MEDINA</v>
          </cell>
          <cell r="D174" t="str">
            <v>MARCOS ABRAHAM PILAR MEDINA</v>
          </cell>
          <cell r="E174" t="str">
            <v>DEPARTAMENTO DE TECNOLOGIAS DE LA INFORMACION Y COMUNICACION- DAEH</v>
          </cell>
        </row>
        <row r="175">
          <cell r="C175" t="str">
            <v>SANTANA CESPEDES</v>
          </cell>
          <cell r="D175" t="str">
            <v>ORFELINA SANTANA CESPEDES</v>
          </cell>
          <cell r="E175" t="str">
            <v>DEPARTAMENTO ADMINISTRATIVO FINANCIERO- DAEH</v>
          </cell>
        </row>
        <row r="176">
          <cell r="C176" t="str">
            <v>ORTIZ BENITEZ</v>
          </cell>
          <cell r="D176" t="str">
            <v>NEDALAN YENIFER ORTIZ BENITEZ</v>
          </cell>
          <cell r="E176" t="str">
            <v>DEPARTAMENTO ADMINISTRATIVO FINANCIERO- DAEH</v>
          </cell>
        </row>
        <row r="177">
          <cell r="C177" t="str">
            <v>ARIAS HIRALDO</v>
          </cell>
          <cell r="D177" t="str">
            <v>LEYDI RAYMIL ARIAS HIRALDO</v>
          </cell>
          <cell r="E177" t="str">
            <v>DIVISION FINANCIERA- DAEH</v>
          </cell>
        </row>
        <row r="178">
          <cell r="C178" t="str">
            <v>ENCARNACION</v>
          </cell>
          <cell r="D178" t="str">
            <v>LUIS ENRIQUE ENCARNACION</v>
          </cell>
          <cell r="E178" t="str">
            <v>CENTRO DE REGULACION DE URGENCIAS Y EMERGENCIAS GRAN SANTO DOMINGO - DAEH</v>
          </cell>
        </row>
        <row r="179">
          <cell r="C179" t="str">
            <v>DAVILA RUIZ</v>
          </cell>
          <cell r="D179" t="str">
            <v>MOISES ARIEL DAVILA RUIZ</v>
          </cell>
          <cell r="E179" t="str">
            <v>DEPARTAMENTO DE RECURSOS HUMANOS - DAEH</v>
          </cell>
        </row>
        <row r="180">
          <cell r="C180" t="str">
            <v>BAEZ TIRADO</v>
          </cell>
          <cell r="D180" t="str">
            <v>ELAYNE DE LOS MILAGROS BAEZ TIRADO</v>
          </cell>
          <cell r="E180" t="str">
            <v>DEPARTAMENTO DE TECNOLOGIAS DE LA INFORMACION Y COMUNICACION- DAEH</v>
          </cell>
        </row>
        <row r="181">
          <cell r="C181" t="str">
            <v>LINARES PEREZ</v>
          </cell>
          <cell r="D181" t="str">
            <v>ANGEL MARIA LINARES PEREZ</v>
          </cell>
          <cell r="E181" t="str">
            <v>DEPARTAMENTO DE TECNOLOGIAS DE LA INFORMACION Y COMUNICACION- DAEH</v>
          </cell>
        </row>
        <row r="182">
          <cell r="C182" t="str">
            <v>SANCHEZ SEVERINO</v>
          </cell>
          <cell r="D182" t="str">
            <v>RUBEN DAVID SANCHEZ SEVERINO</v>
          </cell>
          <cell r="E182" t="str">
            <v>DEPARTAMENTO DE TECNOLOGIAS DE LA INFORMACION Y COMUNICACION- DAEH</v>
          </cell>
        </row>
        <row r="183">
          <cell r="C183" t="str">
            <v>DE LA CRUZ HERNANDEZ</v>
          </cell>
          <cell r="D183" t="str">
            <v>ADALGISA DE LA CRUZ HERNANDEZ</v>
          </cell>
          <cell r="E183" t="str">
            <v>CENTRO DE REGULACION DE URGENCIAS Y EMERGENCIAS GRAN SANTO DOMINGO - DAEH</v>
          </cell>
        </row>
        <row r="184">
          <cell r="C184" t="str">
            <v>ROMERO VILLALONA</v>
          </cell>
          <cell r="D184" t="str">
            <v>ARISLEIDY CAROLINA ROMERO VILLALONA</v>
          </cell>
          <cell r="E184" t="str">
            <v>CENTRO DE REGULACION DE URGENCIAS Y EMERGENCIAS GRAN SANTO DOMINGO - DAEH</v>
          </cell>
        </row>
        <row r="185">
          <cell r="C185" t="str">
            <v>TAVERAS DE LOS SANTOS</v>
          </cell>
          <cell r="D185" t="str">
            <v>CARMEN TERESA TAVERAS DE LOS SANTOS</v>
          </cell>
          <cell r="E185" t="str">
            <v>CENTRO DE REGULACION DE URGENCIAS Y EMERGENCIAS GRAN SANTO DOMINGO - DAEH</v>
          </cell>
        </row>
        <row r="186">
          <cell r="C186" t="str">
            <v>CRUZ LEONARDO</v>
          </cell>
          <cell r="D186" t="str">
            <v>ISDELANIA CRUZ LEONARDO</v>
          </cell>
          <cell r="E186" t="str">
            <v>CENTRO DE REGULACION DE URGENCIAS Y EMERGENCIAS GRAN SANTO DOMINGO - DAEH</v>
          </cell>
        </row>
        <row r="187">
          <cell r="C187" t="str">
            <v>DECENA GUZMAN</v>
          </cell>
          <cell r="D187" t="str">
            <v>MIJAIL DANIEL DECENA GUZMAN</v>
          </cell>
          <cell r="E187" t="str">
            <v>CENTRO DE REGULACION DE URGENCIAS Y EMERGENCIAS GRAN SANTO DOMINGO - DAEH</v>
          </cell>
        </row>
        <row r="188">
          <cell r="C188" t="str">
            <v>VERAS ENCARNACION</v>
          </cell>
          <cell r="D188" t="str">
            <v>CARMEN DEL ROSARIO VERAS ENCARNACION</v>
          </cell>
          <cell r="E188" t="str">
            <v>DEPARTAMENTO DE RECURSOS HUMANOS - DAEH</v>
          </cell>
        </row>
        <row r="189">
          <cell r="C189" t="str">
            <v>GERMAN DIAZ</v>
          </cell>
          <cell r="D189" t="str">
            <v>CARMEN ALTAGRACIA GERMAN DIAZ</v>
          </cell>
          <cell r="E189" t="str">
            <v>DEPARTAMENTO DE RECURSOS HUMANOS - DAEH</v>
          </cell>
        </row>
        <row r="190">
          <cell r="C190" t="str">
            <v>MATOS LUIS</v>
          </cell>
          <cell r="D190" t="str">
            <v>CARLENY MASSIEL MATOS LUIS</v>
          </cell>
          <cell r="E190" t="str">
            <v>DEPARTAMENTO DE RECURSOS HUMANOS - DAEH</v>
          </cell>
        </row>
        <row r="191">
          <cell r="C191" t="str">
            <v>GUZMAN REYES</v>
          </cell>
          <cell r="D191" t="str">
            <v>YOKAIRA CARIDAD GUZMAN REYES</v>
          </cell>
          <cell r="E191" t="str">
            <v>DEPARTAMENTO DE RECURSOS HUMANOS - DAEH</v>
          </cell>
        </row>
        <row r="192">
          <cell r="C192" t="str">
            <v>DISLA SERRANO</v>
          </cell>
          <cell r="D192" t="str">
            <v>YERLENI DISLA SERRANO</v>
          </cell>
          <cell r="E192" t="str">
            <v>DEPARTAMENTO DE RECURSOS HUMANOS - DAEH</v>
          </cell>
        </row>
        <row r="193">
          <cell r="C193" t="str">
            <v>DELGADO FIGUEROA</v>
          </cell>
          <cell r="D193" t="str">
            <v>ROSSANNA CRISTINA DELGADO FIGUEROA</v>
          </cell>
          <cell r="E193" t="str">
            <v>DEPARTAMENTO DE RECURSOS HUMANOS - DAEH</v>
          </cell>
        </row>
        <row r="194">
          <cell r="C194" t="str">
            <v>PAULINO REYES</v>
          </cell>
          <cell r="D194" t="str">
            <v>GENESIS ARLEEN PAULINO REYES</v>
          </cell>
          <cell r="E194" t="str">
            <v>DEPARTAMENTO DE RECURSOS HUMANOS - DAEH</v>
          </cell>
        </row>
        <row r="195">
          <cell r="C195" t="str">
            <v>DE LA ROSA</v>
          </cell>
          <cell r="D195" t="str">
            <v>ARMANDO DE LA ROSA</v>
          </cell>
          <cell r="E195" t="str">
            <v>DEPARTAMENTO DE RECURSOS HUMANOS - DAEH</v>
          </cell>
        </row>
        <row r="196">
          <cell r="C196" t="str">
            <v>DIAZ RODRIGUEZ</v>
          </cell>
          <cell r="D196" t="str">
            <v>RAMON IGNACIO DIAZ RODRIGUEZ</v>
          </cell>
          <cell r="E196" t="str">
            <v>DEPARTAMENTO DE RECURSOS HUMANOS - DAEH</v>
          </cell>
        </row>
        <row r="197">
          <cell r="C197" t="str">
            <v>JORGE ESCOTO</v>
          </cell>
          <cell r="D197" t="str">
            <v>MAYERLIN JORGE ESCOTO</v>
          </cell>
          <cell r="E197" t="str">
            <v>DEPARTAMENTO DE RECURSOS HUMANOS - DAEH</v>
          </cell>
        </row>
        <row r="198">
          <cell r="C198" t="str">
            <v>MEJIA GONZALEZ</v>
          </cell>
          <cell r="D198" t="str">
            <v>VICKIANA MARISOL MEJIA GONZALEZ</v>
          </cell>
          <cell r="E198" t="str">
            <v>DEPARTAMENTO DE RECURSOS HUMANOS - DAEH</v>
          </cell>
        </row>
        <row r="199">
          <cell r="C199" t="str">
            <v>MEJIA MEDINA</v>
          </cell>
          <cell r="D199" t="str">
            <v>JUANA NAROLIN MEJIA MEDINA</v>
          </cell>
          <cell r="E199" t="str">
            <v>CENTRO DE REGULACION DE URGENCIAS Y EMERGENCIAS GRAN SANTO DOMINGO - DAEH</v>
          </cell>
        </row>
        <row r="200">
          <cell r="C200" t="str">
            <v>TAVERAS DE AZA DE BALBUENA</v>
          </cell>
          <cell r="D200" t="str">
            <v>JHONNELGIA TAVERAS DE AZA DE BALBUENA</v>
          </cell>
          <cell r="E200" t="str">
            <v>DIVISION FINANCIERA- DAEH</v>
          </cell>
        </row>
        <row r="201">
          <cell r="C201" t="str">
            <v>PALMER CABRERA</v>
          </cell>
          <cell r="D201" t="str">
            <v>ELAINE RAFELINA PALMER CABRERA</v>
          </cell>
          <cell r="E201" t="str">
            <v>CENTRO DE REGULACION DE URGENCIAS Y EMERGENCIAS GRAN SANTO DOMINGO - DAEH</v>
          </cell>
        </row>
        <row r="202">
          <cell r="C202" t="str">
            <v>ABREU CASTILLO</v>
          </cell>
          <cell r="D202" t="str">
            <v>EVELYN ADERSSY ABREU CASTILLO</v>
          </cell>
          <cell r="E202" t="str">
            <v>DIVISION DE COMPRAS Y CONTRATACIONES- DAEH</v>
          </cell>
        </row>
        <row r="203">
          <cell r="C203" t="str">
            <v>SANCHEZ REGALADO</v>
          </cell>
          <cell r="D203" t="str">
            <v>MARIA AURELIA SANCHEZ REGALADO</v>
          </cell>
          <cell r="E203" t="str">
            <v>DIVISION DE COMPRAS Y CONTRATACIONES- DAEH</v>
          </cell>
        </row>
        <row r="204">
          <cell r="C204" t="str">
            <v>PINALES MANCEBO</v>
          </cell>
          <cell r="D204" t="str">
            <v>LAURA YANET PINALES MANCEBO</v>
          </cell>
          <cell r="E204" t="str">
            <v>DIVISION DE COMPRAS Y CONTRATACIONES- DAEH</v>
          </cell>
        </row>
        <row r="205">
          <cell r="C205" t="str">
            <v>MONEGRO LIRIANO</v>
          </cell>
          <cell r="D205" t="str">
            <v>JENNY MONEGRO LIRIANO</v>
          </cell>
          <cell r="E205" t="str">
            <v>DEPARTAMENTO DE RECURSOS HUMANOS - DAEH</v>
          </cell>
        </row>
        <row r="206">
          <cell r="C206" t="str">
            <v>CASTILLO DE ESPINAL</v>
          </cell>
          <cell r="D206" t="str">
            <v>SAMIRA CASTILLO DE ESPINAL</v>
          </cell>
          <cell r="E206" t="str">
            <v>DEPARTAMENTO DE GESTION EXTRA-HOSPITALARIA- DAEH</v>
          </cell>
        </row>
        <row r="207">
          <cell r="C207" t="str">
            <v>CONTRERAS SANTOS</v>
          </cell>
          <cell r="D207" t="str">
            <v>JOSE ANTONIO CONTRERAS SANTOS</v>
          </cell>
          <cell r="E207" t="str">
            <v>CENTRO DE REGULACION DE URGENCIAS Y EMERGENCIAS SANTIAGO DE LOS CABALLEROS- DAEH</v>
          </cell>
        </row>
        <row r="208">
          <cell r="C208" t="str">
            <v>TORRES REYNOSO</v>
          </cell>
          <cell r="D208" t="str">
            <v>JOCABEB TORRES REYNOSO</v>
          </cell>
          <cell r="E208" t="str">
            <v>CENTRO DE REGULACION DE URGENCIAS Y EMERGENCIAS GRAN SANTO DOMINGO - DAEH</v>
          </cell>
        </row>
        <row r="209">
          <cell r="C209" t="str">
            <v>JIMENEZ ENCARNACION</v>
          </cell>
          <cell r="D209" t="str">
            <v>VERONICA JIMENEZ ENCARNACION</v>
          </cell>
          <cell r="E209" t="str">
            <v>CENTRO DE REGULACION DE URGENCIAS Y EMERGENCIAS GRAN SANTO DOMINGO - DAEH</v>
          </cell>
        </row>
        <row r="210">
          <cell r="C210" t="str">
            <v>FELIZ CASTILLO</v>
          </cell>
          <cell r="D210" t="str">
            <v>CESARINA ALTAGRACIA FELIZ CASTILLO</v>
          </cell>
          <cell r="E210" t="str">
            <v>CENTRO DE REGULACION DE URGENCIAS Y EMERGENCIAS GRAN SANTO DOMINGO - DAEH</v>
          </cell>
        </row>
        <row r="211">
          <cell r="C211" t="str">
            <v>ORTIZ</v>
          </cell>
          <cell r="D211" t="str">
            <v>LUIS ALFREDO ORTIZ</v>
          </cell>
          <cell r="E211" t="str">
            <v>CENTRO DE REGULACION DE URGENCIAS Y EMERGENCIAS GRAN SANTO DOMINGO - DAEH</v>
          </cell>
        </row>
        <row r="212">
          <cell r="C212" t="str">
            <v>GUZMAN GARCIA</v>
          </cell>
          <cell r="D212" t="str">
            <v>LUIS MANUEL GUZMAN GARCIA</v>
          </cell>
          <cell r="E212" t="str">
            <v>CENTRO DE REGULACION DE URGENCIAS Y EMERGENCIAS GRAN SANTO DOMINGO - DAEH</v>
          </cell>
        </row>
        <row r="213">
          <cell r="C213" t="str">
            <v>HERRERA CRUCETA</v>
          </cell>
          <cell r="D213" t="str">
            <v>RAMON LEONARDO HERRERA CRUCETA</v>
          </cell>
          <cell r="E213" t="str">
            <v>CENTRO DE REGULACION DE URGENCIAS Y EMERGENCIAS GRAN SANTO DOMINGO - DAEH</v>
          </cell>
        </row>
        <row r="214">
          <cell r="C214" t="str">
            <v>HERNANDEZ HIDALGO</v>
          </cell>
          <cell r="D214" t="str">
            <v>JOSE RAFAEL HERNANDEZ HIDALGO</v>
          </cell>
          <cell r="E214" t="str">
            <v>CENTRO DE REGULACION DE URGENCIAS Y EMERGENCIAS LA ALTAGRACIA - DAEH</v>
          </cell>
        </row>
        <row r="215">
          <cell r="C215" t="str">
            <v>PEÑA RODRIGUEZ</v>
          </cell>
          <cell r="D215" t="str">
            <v>LUIS OCTAVIO PEÑA RODRIGUEZ</v>
          </cell>
          <cell r="E215" t="str">
            <v>DEPARTAMENTO ADMINISTRATIVO FINANCIERO- DAEH</v>
          </cell>
        </row>
        <row r="216">
          <cell r="C216" t="str">
            <v>MARTINEZ RODRIGUEZ</v>
          </cell>
          <cell r="D216" t="str">
            <v>EDICKSON DE JESUS MARTINEZ RODRIGUEZ</v>
          </cell>
          <cell r="E216" t="str">
            <v>DEPARTAMENTO ADMINISTRATIVO FINANCIERO- DAEH</v>
          </cell>
        </row>
        <row r="217">
          <cell r="C217" t="str">
            <v>TORRES RODRIGUEZ</v>
          </cell>
          <cell r="D217" t="str">
            <v>WILLIAMS JOSE TORRES RODRIGUEZ</v>
          </cell>
          <cell r="E217" t="str">
            <v>DEPARTAMENTO ADMINISTRATIVO FINANCIERO- DAEH</v>
          </cell>
        </row>
        <row r="218">
          <cell r="C218" t="str">
            <v>RIVERA GONZALEZ</v>
          </cell>
          <cell r="D218" t="str">
            <v>JEANNETTE RIVERA GONZALEZ</v>
          </cell>
          <cell r="E218" t="str">
            <v>DEPARTAMENTO DE GESTION EXTRA-HOSPITALARIA- DAEH</v>
          </cell>
        </row>
        <row r="219">
          <cell r="C219" t="str">
            <v>SANCHEZ ORTIZ</v>
          </cell>
          <cell r="D219" t="str">
            <v>YISSEL ALTAGRACIA SANCHEZ ORTIZ</v>
          </cell>
          <cell r="E219" t="str">
            <v>DEPARTAMENTO DE RECURSOS HUMANOS - DAEH</v>
          </cell>
        </row>
        <row r="220">
          <cell r="C220" t="str">
            <v>OGANDO SUERO</v>
          </cell>
          <cell r="D220" t="str">
            <v>VANESSA OGANDO SUERO</v>
          </cell>
          <cell r="E220" t="str">
            <v>DEPARTAMENTO DE RECURSOS HUMANOS - DAEH</v>
          </cell>
        </row>
        <row r="221">
          <cell r="C221" t="str">
            <v>GOMEZ CRISOSTOMO</v>
          </cell>
          <cell r="D221" t="str">
            <v>GRECIA MARIA GOMEZ CRISOSTOMO</v>
          </cell>
          <cell r="E221" t="str">
            <v>DEPARTAMENTO DE RECURSOS HUMANOS - DAEH</v>
          </cell>
        </row>
        <row r="222">
          <cell r="C222" t="str">
            <v>MATEO SANTOS</v>
          </cell>
          <cell r="D222" t="str">
            <v>NATALIA BEATRIZ MATEO SANTOS</v>
          </cell>
          <cell r="E222" t="str">
            <v>DIRECCION DE SERVICIOS DE ATENCION A EMERGENCIAS EXTRA HOSPITALARIA</v>
          </cell>
        </row>
        <row r="223">
          <cell r="C223" t="str">
            <v>DE JESUS ROSARIO</v>
          </cell>
          <cell r="D223" t="str">
            <v>AMAZONA AURORA DE JESUS ROSARIO</v>
          </cell>
          <cell r="E223" t="str">
            <v>DEPARTAMENTO DE COORDINACION Y ENLACE CON LA RED PUBLICA DE SALUD-DAEH</v>
          </cell>
        </row>
        <row r="224">
          <cell r="C224" t="str">
            <v>MEDINA ANTIGUA</v>
          </cell>
          <cell r="D224" t="str">
            <v>PATRICIA ANTONIA MEDINA ANTIGUA</v>
          </cell>
          <cell r="E224" t="str">
            <v>CENTRO DE REGULACION DE URGENCIAS Y EMERGENCIAS LA ALTAGRACIA - DAEH</v>
          </cell>
        </row>
        <row r="225">
          <cell r="C225" t="str">
            <v>GERONIMO ALBERTO</v>
          </cell>
          <cell r="D225" t="str">
            <v>DAHIANA GERONIMO ALBERTO</v>
          </cell>
          <cell r="E225" t="str">
            <v>CENTRO DE REGULACION DE URGENCIAS Y EMERGENCIAS GRAN SANTO DOMINGO - DAEH</v>
          </cell>
        </row>
        <row r="226">
          <cell r="C226" t="str">
            <v>GONZALEZ DUARTE</v>
          </cell>
          <cell r="D226" t="str">
            <v>MARIA DE LOS ANGELES GONZALEZ DUARTE</v>
          </cell>
          <cell r="E226" t="str">
            <v>CENTRO DE REGULACION DE URGENCIAS Y EMERGENCIAS SANTIAGO DE LOS CABALLEROS- DAEH</v>
          </cell>
        </row>
        <row r="227">
          <cell r="C227" t="str">
            <v>GOMEZ MALLOL</v>
          </cell>
          <cell r="D227" t="str">
            <v>PABLO ENMANUEL GOMEZ MALLOL</v>
          </cell>
          <cell r="E227" t="str">
            <v>DEPARTAMENTO ADMINISTRATIVO FINANCIERO- DAEH</v>
          </cell>
        </row>
        <row r="228">
          <cell r="C228" t="str">
            <v>BORDA CACERES</v>
          </cell>
          <cell r="D228" t="str">
            <v>FRANCISCO ALBERTO BORDA CACERES</v>
          </cell>
          <cell r="E228" t="str">
            <v>DIVISION FINANCIERA- DAEH</v>
          </cell>
        </row>
        <row r="229">
          <cell r="C229" t="str">
            <v>PIMENTEL VALENZUELA</v>
          </cell>
          <cell r="D229" t="str">
            <v>MARIA DE LOURDES PIMENTEL VALENZUELA</v>
          </cell>
          <cell r="E229" t="str">
            <v>CENTRO DE REGULACION DE URGENCIAS Y EMERGENCIAS GRAN SANTO DOMINGO - DAEH</v>
          </cell>
        </row>
        <row r="230">
          <cell r="C230" t="str">
            <v>GUTIERREZ UREÑA</v>
          </cell>
          <cell r="D230" t="str">
            <v>CARMEN ANTONIA GUTIERREZ UREÑA</v>
          </cell>
          <cell r="E230" t="str">
            <v>DEPARTAMENTO DE GESTION EXTRA-HOSPITALARIA- DAEH</v>
          </cell>
        </row>
        <row r="231">
          <cell r="C231" t="str">
            <v>BAUTISTA PEREZ</v>
          </cell>
          <cell r="D231" t="str">
            <v>JESUS FRANCISCO BAUTISTA PEREZ</v>
          </cell>
          <cell r="E231" t="str">
            <v>SECCION DE SERVICIOS GENERALES -DAEH</v>
          </cell>
        </row>
        <row r="232">
          <cell r="C232" t="str">
            <v>DURAN VIOLA</v>
          </cell>
          <cell r="D232" t="str">
            <v>LORENNE CHANTAL DURAN VIOLA</v>
          </cell>
          <cell r="E232" t="str">
            <v>SECCION DE CORRESPONDENCIA- DAEH</v>
          </cell>
        </row>
        <row r="233">
          <cell r="C233" t="str">
            <v>CHESTARO VALERIO</v>
          </cell>
          <cell r="D233" t="str">
            <v>STEFANY CHESTARO VALERIO</v>
          </cell>
          <cell r="E233" t="str">
            <v>SECCION DE CONTROL DE BIENES- DAEH</v>
          </cell>
        </row>
        <row r="234">
          <cell r="C234" t="str">
            <v>CALDERON PERALTA</v>
          </cell>
          <cell r="D234" t="str">
            <v>DOMITILO DEL CARMEN CALDERON PERALTA</v>
          </cell>
          <cell r="E234" t="str">
            <v>SECCION DE SERVICIOS GENERALES -DAEH</v>
          </cell>
        </row>
        <row r="235">
          <cell r="C235" t="str">
            <v>GONZALEZ PIMENTEL</v>
          </cell>
          <cell r="D235" t="str">
            <v>FREDDY NICANOR GONZALEZ PIMENTEL</v>
          </cell>
          <cell r="E235" t="str">
            <v>SECCION DE SERVICIOS GENERALES -DAEH</v>
          </cell>
        </row>
        <row r="236">
          <cell r="C236" t="str">
            <v>PAULINO PIMENTEL</v>
          </cell>
          <cell r="D236" t="str">
            <v>DERLIN JASSER PAULINO PIMENTEL</v>
          </cell>
          <cell r="E236" t="str">
            <v>DEPARTAMENTO DE RECURSOS HUMANOS - DAEH</v>
          </cell>
        </row>
        <row r="237">
          <cell r="C237" t="str">
            <v>TAPIA MARTINEZ</v>
          </cell>
          <cell r="D237" t="str">
            <v>YOKASTA ALEXANDRA TAPIA MARTINEZ</v>
          </cell>
          <cell r="E237" t="str">
            <v>DIVISION FINANCIERA- DAEH</v>
          </cell>
        </row>
        <row r="238">
          <cell r="C238" t="str">
            <v>GARCIA GARCIA</v>
          </cell>
          <cell r="D238" t="str">
            <v>DIOMEL ALEXIS GARCIA GARCIA</v>
          </cell>
          <cell r="E238" t="str">
            <v>DIRECCION DE SERVICIOS DE ATENCION A EMERGENCIAS EXTRA HOSPITALARIA</v>
          </cell>
        </row>
        <row r="239">
          <cell r="C239" t="str">
            <v>CONSUEGRA GONZALEZ</v>
          </cell>
          <cell r="D239" t="str">
            <v>SHEYLA CONSUEGRA GONZALEZ</v>
          </cell>
          <cell r="E239" t="str">
            <v>DIVISION DE CALIDAD EN LA GESTION -DAEH</v>
          </cell>
        </row>
        <row r="240">
          <cell r="C240" t="str">
            <v>MARTINEZ GARRIDO</v>
          </cell>
          <cell r="D240" t="str">
            <v>ANTONIO FRANCISCO MARTINEZ GARRIDO</v>
          </cell>
          <cell r="E240" t="str">
            <v>DEPARTAMENTO DE RECURSOS HUMANOS - DAEH</v>
          </cell>
        </row>
        <row r="241">
          <cell r="C241" t="str">
            <v>SUAREZ DE PEÑA</v>
          </cell>
          <cell r="D241" t="str">
            <v>BRYAN JESUS SUAREZ DE PEÑA</v>
          </cell>
          <cell r="E241" t="str">
            <v>DEPARTAMENTO DE RECURSOS HUMANOS - DAEH</v>
          </cell>
        </row>
        <row r="242">
          <cell r="C242" t="str">
            <v>DE AZA ALVARADO</v>
          </cell>
          <cell r="D242" t="str">
            <v>DAIRY ANTONIA DE AZA ALVARADO</v>
          </cell>
          <cell r="E242" t="str">
            <v>DEPARTAMENTO ADMINISTRATIVO FINANCIERO- DAEH</v>
          </cell>
        </row>
        <row r="243">
          <cell r="C243" t="str">
            <v>CALDERON MARTINEZ</v>
          </cell>
          <cell r="D243" t="str">
            <v>WANDA MADALY CALDERON MARTINEZ</v>
          </cell>
          <cell r="E243" t="str">
            <v>DIVISION DE COMPRAS Y CONTRATACIONES- DAEH</v>
          </cell>
        </row>
        <row r="244">
          <cell r="C244" t="str">
            <v>JIMENEZ BELTRE DE CAPELLAN</v>
          </cell>
          <cell r="D244" t="str">
            <v>ROSSMERY ARISLEIDA JIMENEZ BELTRE DE CAPELLAN</v>
          </cell>
          <cell r="E244" t="str">
            <v>CENTRO DE REGULACION DE URGENCIAS Y EMERGENCIAS GRAN SANTO DOMINGO - DAEH</v>
          </cell>
        </row>
        <row r="245">
          <cell r="C245" t="str">
            <v>NUÑEZ DE DE LOS SANTOS</v>
          </cell>
          <cell r="D245" t="str">
            <v>JULIA MARGARITA NUÑEZ DE DE LOS SANTOS</v>
          </cell>
          <cell r="E245" t="str">
            <v>DEPARTAMENTO DE RECURSOS HUMANOS - DAEH</v>
          </cell>
        </row>
        <row r="246">
          <cell r="C246" t="str">
            <v>VASQUEZ RIJO</v>
          </cell>
          <cell r="D246" t="str">
            <v>ZULEIKA MARBELYS VASQUEZ RIJO</v>
          </cell>
          <cell r="E246" t="str">
            <v>DEPARTAMENTO DE RECURSOS HUMANOS - DAEH</v>
          </cell>
        </row>
        <row r="247">
          <cell r="C247" t="str">
            <v>RODRIGUEZ REYES</v>
          </cell>
          <cell r="D247" t="str">
            <v>LADY LAURA RODRIGUEZ REYES</v>
          </cell>
          <cell r="E247" t="str">
            <v>DIVISION DE GESTION A URGENCIAS Y EMERGENCIAS- DAEH</v>
          </cell>
        </row>
        <row r="248">
          <cell r="C248" t="str">
            <v>SANCHEZ PERDOMO</v>
          </cell>
          <cell r="D248" t="str">
            <v>FRANCISCO ALBERTO SANCHEZ PERDOMO</v>
          </cell>
          <cell r="E248" t="str">
            <v>DIVISION FINANCIERA- DAEH</v>
          </cell>
        </row>
        <row r="249">
          <cell r="C249" t="str">
            <v>GUILAMO HIRUJO</v>
          </cell>
          <cell r="D249" t="str">
            <v>JOSE ANIBAL GUILAMO HIRUJO</v>
          </cell>
          <cell r="E249" t="str">
            <v>DEPARTAMENTO DE TECNOLOGIAS DE LA INFORMACION Y COMUNICACION- DAEH</v>
          </cell>
        </row>
        <row r="250">
          <cell r="C250" t="str">
            <v>VALDEZ</v>
          </cell>
          <cell r="D250" t="str">
            <v>CARMEN MARIA VALDEZ</v>
          </cell>
          <cell r="E250" t="str">
            <v>DEPARTAMENTO DE RECURSOS HUMANOS - DAEH</v>
          </cell>
        </row>
        <row r="251">
          <cell r="C251" t="str">
            <v>LAHOZ BANKS DE ADAMES</v>
          </cell>
          <cell r="D251" t="str">
            <v>BERTHA PATRICIA LAHOZ BANKS DE ADAMES</v>
          </cell>
          <cell r="E251" t="str">
            <v>DEPARTAMENTO DE PLANIFICACION Y DESARROLLO- DAEH</v>
          </cell>
        </row>
        <row r="252">
          <cell r="C252" t="str">
            <v>MERCEDES DE CONCE</v>
          </cell>
          <cell r="D252" t="str">
            <v>LUISANNA MARGARITA MERCEDES DE CONCE</v>
          </cell>
          <cell r="E252" t="str">
            <v>DEPARTAMENTO DE GESTION DE RIESGO Y PREPARACION Y RESPUESTA ANTE DESASTRES- DAEH</v>
          </cell>
        </row>
        <row r="253">
          <cell r="C253" t="str">
            <v>PEREZ PEREZ</v>
          </cell>
          <cell r="D253" t="str">
            <v>ADOLFO PEREZ PEREZ</v>
          </cell>
          <cell r="E253" t="str">
            <v>DEPARTAMENTO JURIDICO- DAEH</v>
          </cell>
        </row>
        <row r="254">
          <cell r="C254" t="str">
            <v>HENRIQUEZ PEÑA</v>
          </cell>
          <cell r="D254" t="str">
            <v>CARLOS RAFAEL HENRIQUEZ PEÑA</v>
          </cell>
          <cell r="E254" t="str">
            <v>DIRECCION DE SERVICIOS DE ATENCION A EMERGENCIAS EXTRA HOSPITALARIA</v>
          </cell>
        </row>
      </sheetData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8B012-920C-4806-835B-BFD9626D4DDE}">
  <sheetPr>
    <tabColor rgb="FFFF0000"/>
  </sheetPr>
  <dimension ref="A1:AF497"/>
  <sheetViews>
    <sheetView tabSelected="1" zoomScale="125" zoomScaleNormal="125" workbookViewId="0">
      <selection activeCell="D5" sqref="D5"/>
    </sheetView>
  </sheetViews>
  <sheetFormatPr defaultColWidth="9.140625" defaultRowHeight="12" x14ac:dyDescent="0.2"/>
  <cols>
    <col min="1" max="1" width="27.85546875" style="5" customWidth="1"/>
    <col min="2" max="2" width="27.140625" style="5" customWidth="1"/>
    <col min="3" max="3" width="12.42578125" style="5" customWidth="1"/>
    <col min="4" max="4" width="11.42578125" style="5" customWidth="1"/>
    <col min="5" max="5" width="10" style="5" customWidth="1"/>
    <col min="6" max="6" width="12.140625" style="5" customWidth="1"/>
    <col min="7" max="7" width="16.5703125" style="10" customWidth="1"/>
    <col min="8" max="8" width="11.5703125" style="15" customWidth="1"/>
    <col min="9" max="9" width="14.7109375" style="10" customWidth="1"/>
    <col min="10" max="13" width="11.5703125" style="15" customWidth="1"/>
    <col min="14" max="14" width="15.42578125" style="10" customWidth="1"/>
    <col min="15" max="15" width="12.28515625" style="10" customWidth="1"/>
    <col min="16" max="17" width="9.140625" style="1"/>
    <col min="18" max="18" width="17.5703125" style="2" customWidth="1"/>
    <col min="19" max="19" width="9.140625" style="1"/>
    <col min="20" max="20" width="34.85546875" style="5" customWidth="1"/>
    <col min="21" max="21" width="25.85546875" style="5" customWidth="1"/>
    <col min="22" max="22" width="22.85546875" style="1" customWidth="1"/>
    <col min="23" max="23" width="16.7109375" style="1" customWidth="1"/>
    <col min="24" max="24" width="11.85546875" style="1" customWidth="1"/>
    <col min="25" max="25" width="9.28515625" style="1" bestFit="1" customWidth="1"/>
    <col min="26" max="26" width="11.28515625" style="1" customWidth="1"/>
    <col min="27" max="27" width="9.28515625" style="1" bestFit="1" customWidth="1"/>
    <col min="28" max="28" width="11.140625" style="1" customWidth="1"/>
    <col min="29" max="29" width="9.28515625" style="1" bestFit="1" customWidth="1"/>
    <col min="30" max="30" width="9.85546875" style="1" bestFit="1" customWidth="1"/>
    <col min="31" max="31" width="11" style="1" customWidth="1"/>
    <col min="32" max="32" width="12.7109375" style="1" customWidth="1"/>
    <col min="33" max="16384" width="9.140625" style="1"/>
  </cols>
  <sheetData>
    <row r="1" spans="1:22" x14ac:dyDescent="0.2">
      <c r="G1" s="5"/>
      <c r="H1" s="5"/>
      <c r="I1" s="5"/>
      <c r="J1" s="5"/>
      <c r="K1" s="5"/>
      <c r="L1" s="5"/>
      <c r="M1" s="5"/>
      <c r="N1" s="5"/>
      <c r="O1" s="5"/>
      <c r="P1" s="5"/>
    </row>
    <row r="2" spans="1:22" x14ac:dyDescent="0.2">
      <c r="B2" s="6" t="s">
        <v>345</v>
      </c>
      <c r="G2" s="5"/>
      <c r="H2" s="5"/>
      <c r="I2" s="5"/>
      <c r="J2" s="5"/>
      <c r="K2" s="5"/>
      <c r="L2" s="5"/>
      <c r="M2" s="5"/>
      <c r="N2" s="5"/>
      <c r="O2" s="5"/>
      <c r="P2" s="5"/>
    </row>
    <row r="3" spans="1:22" x14ac:dyDescent="0.2">
      <c r="B3" s="6" t="s">
        <v>364</v>
      </c>
      <c r="G3" s="5"/>
      <c r="H3" s="5"/>
      <c r="I3" s="5"/>
      <c r="J3" s="5"/>
      <c r="K3" s="5"/>
      <c r="L3" s="5"/>
      <c r="M3" s="5"/>
      <c r="N3" s="5"/>
      <c r="O3" s="5"/>
      <c r="P3" s="5"/>
    </row>
    <row r="4" spans="1:22" x14ac:dyDescent="0.2">
      <c r="G4" s="5"/>
      <c r="H4" s="5"/>
      <c r="I4" s="5"/>
      <c r="J4" s="5"/>
      <c r="K4" s="5"/>
      <c r="L4" s="5"/>
      <c r="M4" s="5"/>
      <c r="N4" s="5"/>
      <c r="O4" s="5"/>
      <c r="P4" s="5"/>
    </row>
    <row r="5" spans="1:22" ht="12" customHeight="1" x14ac:dyDescent="0.2">
      <c r="G5" s="5"/>
      <c r="H5" s="5"/>
      <c r="I5" s="5"/>
      <c r="J5" s="5"/>
      <c r="K5" s="5"/>
      <c r="L5" s="5"/>
      <c r="M5" s="5"/>
      <c r="N5" s="5"/>
      <c r="O5" s="5"/>
      <c r="P5" s="5"/>
    </row>
    <row r="6" spans="1:22" ht="12" customHeight="1" x14ac:dyDescent="0.2">
      <c r="G6" s="5"/>
      <c r="H6" s="5"/>
      <c r="I6" s="5"/>
      <c r="J6" s="5"/>
      <c r="K6" s="5"/>
      <c r="L6" s="5"/>
      <c r="M6" s="5"/>
      <c r="N6" s="5"/>
      <c r="O6" s="5"/>
      <c r="P6" s="5"/>
    </row>
    <row r="7" spans="1:22" ht="12" customHeight="1" x14ac:dyDescent="0.2">
      <c r="A7" s="11" t="s">
        <v>3</v>
      </c>
      <c r="E7" s="8"/>
      <c r="F7" s="8"/>
      <c r="G7" s="15"/>
      <c r="I7" s="15"/>
      <c r="N7" s="15"/>
      <c r="O7" s="15"/>
      <c r="P7" s="5"/>
    </row>
    <row r="8" spans="1:22" ht="12" customHeight="1" x14ac:dyDescent="0.25">
      <c r="A8" s="21" t="s">
        <v>330</v>
      </c>
      <c r="B8" s="21" t="s">
        <v>341</v>
      </c>
      <c r="C8" s="21" t="s">
        <v>331</v>
      </c>
      <c r="D8" s="21" t="s">
        <v>332</v>
      </c>
      <c r="E8" s="21" t="s">
        <v>333</v>
      </c>
      <c r="F8" s="21" t="s">
        <v>334</v>
      </c>
      <c r="G8" s="22" t="s">
        <v>335</v>
      </c>
      <c r="H8" s="22" t="s">
        <v>336</v>
      </c>
      <c r="I8" s="22" t="s">
        <v>337</v>
      </c>
      <c r="J8" s="22" t="s">
        <v>0</v>
      </c>
      <c r="K8" s="22" t="s">
        <v>1</v>
      </c>
      <c r="L8" s="22" t="s">
        <v>2</v>
      </c>
      <c r="M8" s="22" t="s">
        <v>338</v>
      </c>
      <c r="N8" s="22" t="s">
        <v>339</v>
      </c>
      <c r="O8" s="22" t="s">
        <v>340</v>
      </c>
      <c r="P8" s="5"/>
      <c r="R8"/>
      <c r="S8"/>
      <c r="T8"/>
      <c r="U8"/>
      <c r="V8"/>
    </row>
    <row r="9" spans="1:22" ht="12" customHeight="1" x14ac:dyDescent="0.25">
      <c r="A9" s="5" t="s">
        <v>305</v>
      </c>
      <c r="B9" s="5" t="s">
        <v>186</v>
      </c>
      <c r="C9" s="5" t="s">
        <v>270</v>
      </c>
      <c r="D9" s="5" t="s">
        <v>269</v>
      </c>
      <c r="E9" s="8">
        <v>45870</v>
      </c>
      <c r="F9" s="8">
        <v>46054</v>
      </c>
      <c r="G9" s="15">
        <v>150000</v>
      </c>
      <c r="I9" s="15">
        <f>+G9+H9</f>
        <v>150000</v>
      </c>
      <c r="J9" s="15">
        <v>4305</v>
      </c>
      <c r="K9" s="15">
        <v>23866.62</v>
      </c>
      <c r="L9" s="15">
        <v>4560</v>
      </c>
      <c r="M9" s="15">
        <v>25</v>
      </c>
      <c r="N9" s="15">
        <f>+J9+K9+L9+M9</f>
        <v>32756.62</v>
      </c>
      <c r="O9" s="15">
        <f>+I9-N9</f>
        <v>117243.38</v>
      </c>
      <c r="P9" s="5"/>
      <c r="R9"/>
      <c r="S9"/>
      <c r="T9"/>
      <c r="U9"/>
      <c r="V9"/>
    </row>
    <row r="10" spans="1:22" ht="12" customHeight="1" x14ac:dyDescent="0.25">
      <c r="A10" s="5" t="s">
        <v>4</v>
      </c>
      <c r="B10" s="5" t="s">
        <v>5</v>
      </c>
      <c r="C10" s="5" t="s">
        <v>270</v>
      </c>
      <c r="D10" s="5" t="s">
        <v>269</v>
      </c>
      <c r="E10" s="8">
        <v>45748</v>
      </c>
      <c r="F10" s="8">
        <v>45931</v>
      </c>
      <c r="G10" s="15">
        <v>128000</v>
      </c>
      <c r="H10" s="15">
        <v>0</v>
      </c>
      <c r="I10" s="15">
        <f t="shared" ref="I10:I18" si="0">+G10+H10</f>
        <v>128000</v>
      </c>
      <c r="J10" s="15">
        <v>3673.6</v>
      </c>
      <c r="K10" s="15">
        <v>18262.8</v>
      </c>
      <c r="L10" s="15">
        <v>3891.2</v>
      </c>
      <c r="M10" s="15">
        <v>1740.45999999999</v>
      </c>
      <c r="N10" s="15">
        <f t="shared" ref="N10:N18" si="1">+J10+K10+L10+M10</f>
        <v>27568.05999999999</v>
      </c>
      <c r="O10" s="15">
        <f t="shared" ref="O10:O18" si="2">+I10-N10</f>
        <v>100431.94</v>
      </c>
      <c r="P10" s="5"/>
      <c r="R10"/>
      <c r="S10"/>
      <c r="T10"/>
      <c r="U10"/>
      <c r="V10"/>
    </row>
    <row r="11" spans="1:22" ht="12" customHeight="1" x14ac:dyDescent="0.25">
      <c r="A11" s="5" t="s">
        <v>304</v>
      </c>
      <c r="B11" s="5" t="s">
        <v>14</v>
      </c>
      <c r="C11" s="5" t="s">
        <v>270</v>
      </c>
      <c r="D11" s="5" t="s">
        <v>268</v>
      </c>
      <c r="E11" s="8">
        <v>45870</v>
      </c>
      <c r="F11" s="8">
        <v>46054</v>
      </c>
      <c r="G11" s="15">
        <v>76000</v>
      </c>
      <c r="I11" s="15">
        <f t="shared" si="0"/>
        <v>76000</v>
      </c>
      <c r="J11" s="15">
        <v>2181.1999999999998</v>
      </c>
      <c r="K11" s="15">
        <v>6497.56</v>
      </c>
      <c r="L11" s="15">
        <v>2310.4</v>
      </c>
      <c r="M11" s="15">
        <v>25</v>
      </c>
      <c r="N11" s="15">
        <f t="shared" si="1"/>
        <v>11014.16</v>
      </c>
      <c r="O11" s="15">
        <f t="shared" si="2"/>
        <v>64985.84</v>
      </c>
      <c r="P11" s="5"/>
      <c r="R11"/>
      <c r="S11"/>
      <c r="T11"/>
      <c r="U11"/>
      <c r="V11"/>
    </row>
    <row r="12" spans="1:22" s="26" customFormat="1" ht="15" x14ac:dyDescent="0.25">
      <c r="A12" s="5" t="s">
        <v>368</v>
      </c>
      <c r="B12" s="5" t="s">
        <v>296</v>
      </c>
      <c r="C12" s="5" t="s">
        <v>270</v>
      </c>
      <c r="D12" s="5" t="s">
        <v>268</v>
      </c>
      <c r="E12" s="8">
        <v>45839</v>
      </c>
      <c r="F12" s="8">
        <v>46023</v>
      </c>
      <c r="G12" s="15">
        <v>76000</v>
      </c>
      <c r="I12" s="15">
        <f t="shared" si="0"/>
        <v>76000</v>
      </c>
      <c r="J12" s="15">
        <v>2181.1999999999998</v>
      </c>
      <c r="K12" s="15">
        <v>6497.56</v>
      </c>
      <c r="L12" s="15">
        <v>2310.4</v>
      </c>
      <c r="M12" s="15">
        <v>25</v>
      </c>
      <c r="N12" s="15">
        <f t="shared" si="1"/>
        <v>11014.16</v>
      </c>
      <c r="O12" s="15">
        <f t="shared" si="2"/>
        <v>64985.84</v>
      </c>
    </row>
    <row r="13" spans="1:22" ht="12" customHeight="1" x14ac:dyDescent="0.25">
      <c r="A13" s="5" t="s">
        <v>7</v>
      </c>
      <c r="B13" s="5" t="s">
        <v>8</v>
      </c>
      <c r="C13" s="5" t="s">
        <v>270</v>
      </c>
      <c r="D13" s="5" t="s">
        <v>269</v>
      </c>
      <c r="E13" s="8">
        <v>45717</v>
      </c>
      <c r="F13" s="8">
        <v>45901</v>
      </c>
      <c r="G13" s="15">
        <v>50000</v>
      </c>
      <c r="H13" s="15">
        <v>0</v>
      </c>
      <c r="I13" s="15">
        <f t="shared" si="0"/>
        <v>50000</v>
      </c>
      <c r="J13" s="15">
        <v>1435</v>
      </c>
      <c r="K13" s="15">
        <v>1854</v>
      </c>
      <c r="L13" s="15">
        <v>1520</v>
      </c>
      <c r="M13" s="15">
        <v>25</v>
      </c>
      <c r="N13" s="15">
        <f t="shared" si="1"/>
        <v>4834</v>
      </c>
      <c r="O13" s="15">
        <f t="shared" si="2"/>
        <v>45166</v>
      </c>
      <c r="P13" s="5"/>
      <c r="R13"/>
      <c r="S13"/>
      <c r="T13"/>
      <c r="U13"/>
      <c r="V13"/>
    </row>
    <row r="14" spans="1:22" s="26" customFormat="1" ht="15" x14ac:dyDescent="0.25">
      <c r="A14" s="5" t="s">
        <v>374</v>
      </c>
      <c r="B14" s="5" t="s">
        <v>17</v>
      </c>
      <c r="C14" s="5" t="s">
        <v>270</v>
      </c>
      <c r="D14" s="5" t="s">
        <v>268</v>
      </c>
      <c r="E14" s="8">
        <v>45839</v>
      </c>
      <c r="F14" s="8">
        <v>46023</v>
      </c>
      <c r="G14" s="15">
        <v>45000</v>
      </c>
      <c r="I14" s="15">
        <f t="shared" si="0"/>
        <v>45000</v>
      </c>
      <c r="J14" s="15">
        <v>1291.5</v>
      </c>
      <c r="K14" s="15">
        <v>1148.33</v>
      </c>
      <c r="L14" s="15">
        <v>1368</v>
      </c>
      <c r="M14" s="15">
        <v>25</v>
      </c>
      <c r="N14" s="15">
        <f t="shared" si="1"/>
        <v>3832.83</v>
      </c>
      <c r="O14" s="15">
        <f t="shared" si="2"/>
        <v>41167.17</v>
      </c>
    </row>
    <row r="15" spans="1:22" ht="12" customHeight="1" x14ac:dyDescent="0.25">
      <c r="A15" s="5" t="s">
        <v>321</v>
      </c>
      <c r="B15" s="5" t="s">
        <v>309</v>
      </c>
      <c r="C15" s="5" t="s">
        <v>270</v>
      </c>
      <c r="D15" s="1" t="s">
        <v>269</v>
      </c>
      <c r="E15" s="8">
        <v>45748</v>
      </c>
      <c r="F15" s="8">
        <v>45931</v>
      </c>
      <c r="G15" s="15">
        <v>55000</v>
      </c>
      <c r="H15" s="4">
        <v>0</v>
      </c>
      <c r="I15" s="15">
        <f t="shared" si="0"/>
        <v>55000</v>
      </c>
      <c r="J15" s="15">
        <v>1578.5</v>
      </c>
      <c r="K15" s="15">
        <v>2559.6799999999998</v>
      </c>
      <c r="L15" s="15">
        <v>1672</v>
      </c>
      <c r="M15" s="15">
        <v>25</v>
      </c>
      <c r="N15" s="15">
        <f t="shared" si="1"/>
        <v>5835.18</v>
      </c>
      <c r="O15" s="15">
        <f t="shared" si="2"/>
        <v>49164.82</v>
      </c>
      <c r="P15" s="5"/>
      <c r="R15"/>
      <c r="S15"/>
      <c r="T15"/>
      <c r="U15"/>
      <c r="V15"/>
    </row>
    <row r="16" spans="1:22" ht="12" customHeight="1" x14ac:dyDescent="0.25">
      <c r="A16" s="5" t="s">
        <v>310</v>
      </c>
      <c r="B16" s="5" t="s">
        <v>309</v>
      </c>
      <c r="C16" s="5" t="s">
        <v>270</v>
      </c>
      <c r="D16" s="5" t="s">
        <v>269</v>
      </c>
      <c r="E16" s="8">
        <v>45717</v>
      </c>
      <c r="F16" s="8">
        <v>45901</v>
      </c>
      <c r="G16" s="15">
        <v>55000</v>
      </c>
      <c r="I16" s="15">
        <f t="shared" si="0"/>
        <v>55000</v>
      </c>
      <c r="J16" s="15">
        <v>1578.5</v>
      </c>
      <c r="K16" s="15">
        <v>2559.6799999999998</v>
      </c>
      <c r="L16" s="15">
        <v>1672</v>
      </c>
      <c r="M16" s="15">
        <v>25</v>
      </c>
      <c r="N16" s="15">
        <f t="shared" si="1"/>
        <v>5835.18</v>
      </c>
      <c r="O16" s="15">
        <f t="shared" si="2"/>
        <v>49164.82</v>
      </c>
      <c r="P16" s="5"/>
      <c r="R16"/>
      <c r="S16"/>
      <c r="T16"/>
      <c r="U16"/>
      <c r="V16"/>
    </row>
    <row r="17" spans="1:22" ht="12" customHeight="1" x14ac:dyDescent="0.25">
      <c r="A17" s="5" t="s">
        <v>308</v>
      </c>
      <c r="B17" s="5" t="s">
        <v>309</v>
      </c>
      <c r="C17" s="5" t="s">
        <v>270</v>
      </c>
      <c r="D17" s="5" t="s">
        <v>268</v>
      </c>
      <c r="E17" s="8">
        <v>45717</v>
      </c>
      <c r="F17" s="8">
        <v>45901</v>
      </c>
      <c r="G17" s="15">
        <v>55000</v>
      </c>
      <c r="H17" s="15">
        <v>0</v>
      </c>
      <c r="I17" s="15">
        <f t="shared" si="0"/>
        <v>55000</v>
      </c>
      <c r="J17" s="15">
        <v>1578.5</v>
      </c>
      <c r="K17" s="15">
        <v>2559.6799999999998</v>
      </c>
      <c r="L17" s="15">
        <v>1672</v>
      </c>
      <c r="M17" s="15">
        <v>25</v>
      </c>
      <c r="N17" s="15">
        <f t="shared" si="1"/>
        <v>5835.18</v>
      </c>
      <c r="O17" s="15">
        <f t="shared" si="2"/>
        <v>49164.82</v>
      </c>
      <c r="P17" s="5"/>
      <c r="R17"/>
      <c r="S17"/>
      <c r="T17"/>
      <c r="U17"/>
      <c r="V17"/>
    </row>
    <row r="18" spans="1:22" ht="12" customHeight="1" x14ac:dyDescent="0.25">
      <c r="A18" s="5" t="s">
        <v>9</v>
      </c>
      <c r="B18" s="5" t="s">
        <v>10</v>
      </c>
      <c r="C18" s="5" t="s">
        <v>270</v>
      </c>
      <c r="D18" s="5" t="s">
        <v>269</v>
      </c>
      <c r="E18" s="8">
        <v>45748</v>
      </c>
      <c r="F18" s="8">
        <v>45931</v>
      </c>
      <c r="G18" s="15">
        <v>12833.33</v>
      </c>
      <c r="H18" s="15">
        <v>0</v>
      </c>
      <c r="I18" s="15">
        <f t="shared" si="0"/>
        <v>12833.33</v>
      </c>
      <c r="J18" s="15">
        <v>368.32</v>
      </c>
      <c r="K18" s="15">
        <v>0</v>
      </c>
      <c r="L18" s="15">
        <v>390.13</v>
      </c>
      <c r="M18" s="15">
        <v>25</v>
      </c>
      <c r="N18" s="15">
        <f t="shared" si="1"/>
        <v>783.45</v>
      </c>
      <c r="O18" s="15">
        <f t="shared" si="2"/>
        <v>12049.88</v>
      </c>
      <c r="P18" s="5"/>
      <c r="R18"/>
      <c r="S18"/>
      <c r="T18"/>
      <c r="U18"/>
      <c r="V18"/>
    </row>
    <row r="19" spans="1:22" ht="12" customHeight="1" thickBot="1" x14ac:dyDescent="0.3">
      <c r="E19" s="8"/>
      <c r="F19" s="8"/>
      <c r="G19" s="19">
        <f>SUM(G9:G18)</f>
        <v>702833.33</v>
      </c>
      <c r="H19" s="19">
        <f t="shared" ref="H19:O19" si="3">SUM(H9:H18)</f>
        <v>0</v>
      </c>
      <c r="I19" s="19">
        <f t="shared" si="3"/>
        <v>702833.33</v>
      </c>
      <c r="J19" s="19">
        <f>SUM(J9:J18)</f>
        <v>20171.32</v>
      </c>
      <c r="K19" s="19">
        <v>65805.909999999989</v>
      </c>
      <c r="L19" s="19">
        <f>SUM(L9:L18)</f>
        <v>21366.13</v>
      </c>
      <c r="M19" s="19">
        <f t="shared" si="3"/>
        <v>1965.45999999999</v>
      </c>
      <c r="N19" s="19">
        <f t="shared" si="3"/>
        <v>109308.81999999999</v>
      </c>
      <c r="O19" s="19">
        <f t="shared" si="3"/>
        <v>593524.50999999989</v>
      </c>
      <c r="P19" s="5"/>
      <c r="R19"/>
      <c r="S19"/>
      <c r="T19"/>
      <c r="U19"/>
      <c r="V19"/>
    </row>
    <row r="20" spans="1:22" ht="12" customHeight="1" x14ac:dyDescent="0.25">
      <c r="G20" s="5"/>
      <c r="H20" s="5"/>
      <c r="I20" s="5"/>
      <c r="J20" s="5"/>
      <c r="K20" s="5"/>
      <c r="L20" s="5"/>
      <c r="M20" s="5"/>
      <c r="N20" s="5"/>
      <c r="O20" s="5"/>
      <c r="P20" s="5"/>
      <c r="R20"/>
      <c r="S20"/>
      <c r="T20"/>
      <c r="U20"/>
      <c r="V20"/>
    </row>
    <row r="21" spans="1:22" ht="12" customHeight="1" x14ac:dyDescent="0.25">
      <c r="G21" s="5"/>
      <c r="H21" s="5"/>
      <c r="I21" s="5"/>
      <c r="J21" s="5"/>
      <c r="K21" s="5"/>
      <c r="L21" s="5"/>
      <c r="M21" s="5"/>
      <c r="N21" s="5"/>
      <c r="O21" s="5"/>
      <c r="P21" s="5"/>
      <c r="R21"/>
      <c r="S21"/>
      <c r="T21"/>
      <c r="U21"/>
      <c r="V21"/>
    </row>
    <row r="22" spans="1:22" ht="12" customHeight="1" x14ac:dyDescent="0.25">
      <c r="G22" s="5"/>
      <c r="H22" s="5"/>
      <c r="I22" s="5"/>
      <c r="J22" s="5"/>
      <c r="K22" s="5"/>
      <c r="L22" s="5"/>
      <c r="M22" s="5"/>
      <c r="N22" s="5"/>
      <c r="O22" s="5"/>
      <c r="P22" s="5"/>
      <c r="R22"/>
      <c r="S22"/>
      <c r="T22"/>
      <c r="U22"/>
      <c r="V22"/>
    </row>
    <row r="23" spans="1:22" ht="12" customHeight="1" x14ac:dyDescent="0.25">
      <c r="A23" s="11" t="s">
        <v>148</v>
      </c>
      <c r="E23" s="8"/>
      <c r="F23" s="8"/>
      <c r="G23" s="15"/>
      <c r="I23" s="15"/>
      <c r="N23" s="15"/>
      <c r="O23" s="15"/>
      <c r="P23" s="5"/>
      <c r="R23"/>
      <c r="S23"/>
      <c r="T23"/>
      <c r="U23"/>
      <c r="V23"/>
    </row>
    <row r="24" spans="1:22" ht="12" customHeight="1" x14ac:dyDescent="0.25">
      <c r="A24" s="21" t="s">
        <v>330</v>
      </c>
      <c r="B24" s="21" t="s">
        <v>341</v>
      </c>
      <c r="C24" s="21" t="s">
        <v>331</v>
      </c>
      <c r="D24" s="21" t="s">
        <v>332</v>
      </c>
      <c r="E24" s="21" t="s">
        <v>333</v>
      </c>
      <c r="F24" s="21" t="s">
        <v>334</v>
      </c>
      <c r="G24" s="22" t="s">
        <v>335</v>
      </c>
      <c r="H24" s="22" t="s">
        <v>336</v>
      </c>
      <c r="I24" s="22" t="s">
        <v>337</v>
      </c>
      <c r="J24" s="22" t="s">
        <v>0</v>
      </c>
      <c r="K24" s="22" t="s">
        <v>1</v>
      </c>
      <c r="L24" s="22" t="s">
        <v>2</v>
      </c>
      <c r="M24" s="22" t="s">
        <v>338</v>
      </c>
      <c r="N24" s="22" t="s">
        <v>339</v>
      </c>
      <c r="O24" s="22" t="s">
        <v>340</v>
      </c>
      <c r="P24" s="5"/>
      <c r="R24"/>
      <c r="S24"/>
      <c r="T24"/>
      <c r="U24"/>
      <c r="V24"/>
    </row>
    <row r="25" spans="1:22" ht="12" customHeight="1" x14ac:dyDescent="0.25">
      <c r="A25" s="5" t="s">
        <v>155</v>
      </c>
      <c r="B25" s="5" t="s">
        <v>156</v>
      </c>
      <c r="C25" s="5" t="s">
        <v>270</v>
      </c>
      <c r="D25" s="5" t="s">
        <v>268</v>
      </c>
      <c r="E25" s="8">
        <v>45839</v>
      </c>
      <c r="F25" s="8">
        <v>46023</v>
      </c>
      <c r="G25" s="15">
        <v>150000</v>
      </c>
      <c r="H25" s="15">
        <v>0</v>
      </c>
      <c r="I25" s="15">
        <f t="shared" ref="I25:I53" si="4">+G25+H25</f>
        <v>150000</v>
      </c>
      <c r="J25" s="15">
        <v>4305</v>
      </c>
      <c r="K25" s="15">
        <v>23866.62</v>
      </c>
      <c r="L25" s="15">
        <v>4560</v>
      </c>
      <c r="M25" s="15">
        <v>25</v>
      </c>
      <c r="N25" s="15">
        <f t="shared" ref="N25" si="5">+J25+K25+L25+M25</f>
        <v>32756.62</v>
      </c>
      <c r="O25" s="15">
        <f t="shared" ref="O25" si="6">+I25-N25</f>
        <v>117243.38</v>
      </c>
      <c r="P25" s="5"/>
      <c r="R25"/>
      <c r="S25"/>
      <c r="T25"/>
      <c r="U25"/>
      <c r="V25"/>
    </row>
    <row r="26" spans="1:22" ht="12" customHeight="1" x14ac:dyDescent="0.25">
      <c r="A26" s="5" t="s">
        <v>179</v>
      </c>
      <c r="B26" s="5" t="s">
        <v>288</v>
      </c>
      <c r="C26" s="5" t="s">
        <v>270</v>
      </c>
      <c r="D26" s="5" t="s">
        <v>269</v>
      </c>
      <c r="E26" s="8">
        <v>45778</v>
      </c>
      <c r="F26" s="8">
        <v>45962</v>
      </c>
      <c r="G26" s="15">
        <v>128000</v>
      </c>
      <c r="H26" s="15">
        <v>0</v>
      </c>
      <c r="I26" s="15">
        <f t="shared" si="4"/>
        <v>128000</v>
      </c>
      <c r="J26" s="15">
        <v>3673.6</v>
      </c>
      <c r="K26" s="15">
        <v>18691.669999999998</v>
      </c>
      <c r="L26" s="15">
        <v>3891.2</v>
      </c>
      <c r="M26" s="15">
        <v>2586.95999999999</v>
      </c>
      <c r="N26" s="15">
        <f t="shared" ref="N26:N53" si="7">+J26+K26+L26+M26</f>
        <v>28843.429999999986</v>
      </c>
      <c r="O26" s="15">
        <f t="shared" ref="O26:O53" si="8">+I26-N26</f>
        <v>99156.57</v>
      </c>
      <c r="P26" s="5"/>
      <c r="R26"/>
      <c r="S26"/>
      <c r="T26"/>
      <c r="U26"/>
      <c r="V26"/>
    </row>
    <row r="27" spans="1:22" ht="12" customHeight="1" x14ac:dyDescent="0.25">
      <c r="A27" s="5" t="s">
        <v>173</v>
      </c>
      <c r="B27" s="5" t="s">
        <v>174</v>
      </c>
      <c r="C27" s="5" t="s">
        <v>270</v>
      </c>
      <c r="D27" s="5" t="s">
        <v>269</v>
      </c>
      <c r="E27" s="8">
        <v>45658</v>
      </c>
      <c r="F27" s="8">
        <v>45839</v>
      </c>
      <c r="G27" s="15">
        <v>128000</v>
      </c>
      <c r="H27" s="15">
        <v>0</v>
      </c>
      <c r="I27" s="15">
        <f t="shared" si="4"/>
        <v>128000</v>
      </c>
      <c r="J27" s="15">
        <v>3673.6</v>
      </c>
      <c r="K27" s="15">
        <v>18691.669999999998</v>
      </c>
      <c r="L27" s="15">
        <v>3891.2</v>
      </c>
      <c r="M27" s="15">
        <v>25</v>
      </c>
      <c r="N27" s="15">
        <f t="shared" si="7"/>
        <v>26281.469999999998</v>
      </c>
      <c r="O27" s="15">
        <f t="shared" si="8"/>
        <v>101718.53</v>
      </c>
      <c r="P27" s="5"/>
      <c r="R27"/>
      <c r="S27"/>
      <c r="T27"/>
      <c r="U27"/>
      <c r="V27"/>
    </row>
    <row r="28" spans="1:22" ht="12" customHeight="1" x14ac:dyDescent="0.25">
      <c r="A28" s="5" t="s">
        <v>168</v>
      </c>
      <c r="B28" s="5" t="s">
        <v>294</v>
      </c>
      <c r="C28" s="5" t="s">
        <v>270</v>
      </c>
      <c r="D28" s="5" t="s">
        <v>269</v>
      </c>
      <c r="E28" s="8">
        <v>45839</v>
      </c>
      <c r="F28" s="8">
        <v>46023</v>
      </c>
      <c r="G28" s="15">
        <v>128000</v>
      </c>
      <c r="H28" s="15">
        <v>0</v>
      </c>
      <c r="I28" s="15">
        <f t="shared" si="4"/>
        <v>128000</v>
      </c>
      <c r="J28" s="15">
        <v>3673.6</v>
      </c>
      <c r="K28" s="15">
        <v>18691.669999999998</v>
      </c>
      <c r="L28" s="15">
        <v>3891.2</v>
      </c>
      <c r="M28" s="15">
        <v>665.49000000000103</v>
      </c>
      <c r="N28" s="15">
        <f t="shared" si="7"/>
        <v>26921.96</v>
      </c>
      <c r="O28" s="15">
        <f t="shared" si="8"/>
        <v>101078.04000000001</v>
      </c>
      <c r="P28" s="5"/>
      <c r="R28"/>
      <c r="S28"/>
      <c r="T28"/>
      <c r="U28"/>
      <c r="V28"/>
    </row>
    <row r="29" spans="1:22" ht="12" customHeight="1" x14ac:dyDescent="0.25">
      <c r="A29" s="5" t="s">
        <v>361</v>
      </c>
      <c r="B29" s="5" t="s">
        <v>319</v>
      </c>
      <c r="C29" s="5" t="s">
        <v>270</v>
      </c>
      <c r="D29" s="5" t="s">
        <v>268</v>
      </c>
      <c r="E29" s="8">
        <v>45809</v>
      </c>
      <c r="F29" s="8">
        <v>45992</v>
      </c>
      <c r="G29" s="7">
        <v>128000</v>
      </c>
      <c r="H29" s="7">
        <v>0</v>
      </c>
      <c r="I29" s="15">
        <f t="shared" si="4"/>
        <v>128000</v>
      </c>
      <c r="J29" s="15">
        <v>3673.6</v>
      </c>
      <c r="K29" s="15">
        <v>18262.8</v>
      </c>
      <c r="L29" s="15">
        <v>3891.2</v>
      </c>
      <c r="M29" s="15">
        <v>1740.45999999999</v>
      </c>
      <c r="N29" s="15">
        <f t="shared" si="7"/>
        <v>27568.05999999999</v>
      </c>
      <c r="O29" s="15">
        <f t="shared" si="8"/>
        <v>100431.94</v>
      </c>
      <c r="P29" s="5"/>
      <c r="R29"/>
      <c r="S29"/>
      <c r="T29"/>
      <c r="U29"/>
      <c r="V29"/>
    </row>
    <row r="30" spans="1:22" ht="12" customHeight="1" x14ac:dyDescent="0.25">
      <c r="A30" s="5" t="s">
        <v>165</v>
      </c>
      <c r="B30" s="5" t="s">
        <v>329</v>
      </c>
      <c r="C30" s="5" t="s">
        <v>270</v>
      </c>
      <c r="D30" s="5" t="s">
        <v>268</v>
      </c>
      <c r="E30" s="8">
        <v>45809</v>
      </c>
      <c r="F30" s="8">
        <v>45993</v>
      </c>
      <c r="G30" s="7">
        <v>128000</v>
      </c>
      <c r="H30" s="7">
        <v>0</v>
      </c>
      <c r="I30" s="15">
        <f t="shared" si="4"/>
        <v>128000</v>
      </c>
      <c r="J30" s="15">
        <v>3673.6</v>
      </c>
      <c r="K30" s="15">
        <v>18691.669999999998</v>
      </c>
      <c r="L30" s="15">
        <v>3891.2</v>
      </c>
      <c r="M30" s="15">
        <v>17104.02</v>
      </c>
      <c r="N30" s="15">
        <f t="shared" si="7"/>
        <v>43360.49</v>
      </c>
      <c r="O30" s="15">
        <f t="shared" si="8"/>
        <v>84639.510000000009</v>
      </c>
      <c r="P30" s="5"/>
      <c r="R30"/>
      <c r="S30"/>
      <c r="T30"/>
      <c r="U30"/>
      <c r="V30"/>
    </row>
    <row r="31" spans="1:22" ht="12" customHeight="1" x14ac:dyDescent="0.25">
      <c r="A31" s="5" t="s">
        <v>167</v>
      </c>
      <c r="B31" s="5" t="s">
        <v>14</v>
      </c>
      <c r="C31" s="5" t="s">
        <v>270</v>
      </c>
      <c r="D31" s="5" t="s">
        <v>268</v>
      </c>
      <c r="E31" s="8">
        <v>45809</v>
      </c>
      <c r="F31" s="8">
        <v>45994</v>
      </c>
      <c r="G31" s="7">
        <v>76000</v>
      </c>
      <c r="H31" s="7">
        <v>0</v>
      </c>
      <c r="I31" s="15">
        <f t="shared" si="4"/>
        <v>76000</v>
      </c>
      <c r="J31" s="15">
        <v>2181.1999999999998</v>
      </c>
      <c r="K31" s="15">
        <v>6497.56</v>
      </c>
      <c r="L31" s="15">
        <v>2310.4</v>
      </c>
      <c r="M31" s="15">
        <v>665.48999999999899</v>
      </c>
      <c r="N31" s="15">
        <f t="shared" si="7"/>
        <v>11654.65</v>
      </c>
      <c r="O31" s="15">
        <f t="shared" si="8"/>
        <v>64345.35</v>
      </c>
      <c r="P31" s="5"/>
      <c r="R31"/>
      <c r="S31"/>
      <c r="T31"/>
      <c r="U31"/>
      <c r="V31"/>
    </row>
    <row r="32" spans="1:22" ht="12" customHeight="1" x14ac:dyDescent="0.25">
      <c r="A32" s="5" t="s">
        <v>175</v>
      </c>
      <c r="B32" s="5" t="s">
        <v>14</v>
      </c>
      <c r="C32" s="5" t="s">
        <v>270</v>
      </c>
      <c r="D32" s="5" t="s">
        <v>268</v>
      </c>
      <c r="E32" s="8">
        <v>45658</v>
      </c>
      <c r="F32" s="8">
        <v>45839</v>
      </c>
      <c r="G32" s="7">
        <v>76000</v>
      </c>
      <c r="H32" s="7">
        <v>0</v>
      </c>
      <c r="I32" s="15">
        <f t="shared" si="4"/>
        <v>76000</v>
      </c>
      <c r="J32" s="15">
        <v>2181.1999999999998</v>
      </c>
      <c r="K32" s="15">
        <v>6154.46</v>
      </c>
      <c r="L32" s="15">
        <v>2310.4</v>
      </c>
      <c r="M32" s="15">
        <v>1740.46</v>
      </c>
      <c r="N32" s="15">
        <f t="shared" si="7"/>
        <v>12386.52</v>
      </c>
      <c r="O32" s="15">
        <f t="shared" si="8"/>
        <v>63613.479999999996</v>
      </c>
      <c r="P32" s="5"/>
      <c r="R32"/>
      <c r="S32"/>
      <c r="T32"/>
      <c r="U32"/>
      <c r="V32"/>
    </row>
    <row r="33" spans="1:22" ht="12" customHeight="1" x14ac:dyDescent="0.25">
      <c r="A33" s="5" t="s">
        <v>166</v>
      </c>
      <c r="B33" s="5" t="s">
        <v>14</v>
      </c>
      <c r="C33" s="5" t="s">
        <v>270</v>
      </c>
      <c r="D33" s="5" t="s">
        <v>268</v>
      </c>
      <c r="E33" s="8">
        <v>45809</v>
      </c>
      <c r="F33" s="8">
        <v>45992</v>
      </c>
      <c r="G33" s="7">
        <v>76000</v>
      </c>
      <c r="H33" s="7">
        <v>0</v>
      </c>
      <c r="I33" s="15">
        <f t="shared" si="4"/>
        <v>76000</v>
      </c>
      <c r="J33" s="15">
        <v>2181.1999999999998</v>
      </c>
      <c r="K33" s="15">
        <v>6497.56</v>
      </c>
      <c r="L33" s="15">
        <v>2310.4</v>
      </c>
      <c r="M33" s="15">
        <v>10025</v>
      </c>
      <c r="N33" s="15">
        <f t="shared" si="7"/>
        <v>21014.16</v>
      </c>
      <c r="O33" s="15">
        <f t="shared" si="8"/>
        <v>54985.84</v>
      </c>
      <c r="P33" s="5"/>
      <c r="R33"/>
      <c r="S33"/>
      <c r="T33"/>
      <c r="U33"/>
      <c r="V33"/>
    </row>
    <row r="34" spans="1:22" ht="12" customHeight="1" x14ac:dyDescent="0.25">
      <c r="A34" s="5" t="s">
        <v>163</v>
      </c>
      <c r="B34" s="5" t="s">
        <v>164</v>
      </c>
      <c r="C34" s="5" t="s">
        <v>270</v>
      </c>
      <c r="D34" s="5" t="s">
        <v>268</v>
      </c>
      <c r="E34" s="8">
        <v>45778</v>
      </c>
      <c r="F34" s="8">
        <v>45962</v>
      </c>
      <c r="G34" s="7">
        <v>76000</v>
      </c>
      <c r="H34" s="7">
        <v>0</v>
      </c>
      <c r="I34" s="15">
        <f t="shared" si="4"/>
        <v>76000</v>
      </c>
      <c r="J34" s="15">
        <v>2181.1999999999998</v>
      </c>
      <c r="K34" s="15">
        <v>6497.56</v>
      </c>
      <c r="L34" s="15">
        <v>2310.4</v>
      </c>
      <c r="M34" s="15">
        <v>25</v>
      </c>
      <c r="N34" s="15">
        <f t="shared" si="7"/>
        <v>11014.16</v>
      </c>
      <c r="O34" s="15">
        <f t="shared" si="8"/>
        <v>64985.84</v>
      </c>
      <c r="P34" s="5"/>
      <c r="R34"/>
      <c r="S34"/>
      <c r="T34"/>
      <c r="U34"/>
      <c r="V34"/>
    </row>
    <row r="35" spans="1:22" ht="12" customHeight="1" x14ac:dyDescent="0.25">
      <c r="A35" s="5" t="s">
        <v>159</v>
      </c>
      <c r="B35" s="5" t="s">
        <v>158</v>
      </c>
      <c r="C35" s="5" t="s">
        <v>270</v>
      </c>
      <c r="D35" s="5" t="s">
        <v>268</v>
      </c>
      <c r="E35" s="8">
        <v>45717</v>
      </c>
      <c r="F35" s="8">
        <v>45901</v>
      </c>
      <c r="G35" s="7">
        <v>76000</v>
      </c>
      <c r="H35" s="7">
        <v>0</v>
      </c>
      <c r="I35" s="15">
        <f t="shared" si="4"/>
        <v>76000</v>
      </c>
      <c r="J35" s="15">
        <v>2181.1999999999998</v>
      </c>
      <c r="K35" s="15">
        <v>6497.56</v>
      </c>
      <c r="L35" s="15">
        <v>2310.4</v>
      </c>
      <c r="M35" s="15">
        <v>16501.09</v>
      </c>
      <c r="N35" s="15">
        <f t="shared" si="7"/>
        <v>27490.25</v>
      </c>
      <c r="O35" s="15">
        <f t="shared" si="8"/>
        <v>48509.75</v>
      </c>
      <c r="P35" s="5"/>
      <c r="R35"/>
      <c r="S35"/>
      <c r="T35"/>
      <c r="U35"/>
      <c r="V35"/>
    </row>
    <row r="36" spans="1:22" ht="12" customHeight="1" x14ac:dyDescent="0.25">
      <c r="A36" s="5" t="s">
        <v>157</v>
      </c>
      <c r="B36" s="5" t="s">
        <v>158</v>
      </c>
      <c r="C36" s="5" t="s">
        <v>270</v>
      </c>
      <c r="D36" s="5" t="s">
        <v>268</v>
      </c>
      <c r="E36" s="8">
        <v>45717</v>
      </c>
      <c r="F36" s="8">
        <v>45901</v>
      </c>
      <c r="G36" s="7">
        <v>76000</v>
      </c>
      <c r="H36" s="7">
        <v>0</v>
      </c>
      <c r="I36" s="15">
        <f t="shared" si="4"/>
        <v>76000</v>
      </c>
      <c r="J36" s="15">
        <v>2181.1999999999998</v>
      </c>
      <c r="K36" s="15">
        <v>6497.56</v>
      </c>
      <c r="L36" s="15">
        <v>2310.4</v>
      </c>
      <c r="M36" s="15">
        <v>25</v>
      </c>
      <c r="N36" s="15">
        <f t="shared" si="7"/>
        <v>11014.16</v>
      </c>
      <c r="O36" s="15">
        <f t="shared" si="8"/>
        <v>64985.84</v>
      </c>
      <c r="P36" s="5"/>
      <c r="R36"/>
      <c r="S36"/>
      <c r="T36"/>
      <c r="U36"/>
      <c r="V36"/>
    </row>
    <row r="37" spans="1:22" ht="12" customHeight="1" x14ac:dyDescent="0.25">
      <c r="A37" s="5" t="s">
        <v>292</v>
      </c>
      <c r="B37" s="5" t="s">
        <v>24</v>
      </c>
      <c r="C37" s="5" t="s">
        <v>270</v>
      </c>
      <c r="D37" s="5" t="s">
        <v>268</v>
      </c>
      <c r="E37" s="8">
        <v>45839</v>
      </c>
      <c r="F37" s="8">
        <v>46023</v>
      </c>
      <c r="G37" s="7">
        <v>76000</v>
      </c>
      <c r="H37" s="7">
        <v>0</v>
      </c>
      <c r="I37" s="15">
        <f t="shared" si="4"/>
        <v>76000</v>
      </c>
      <c r="J37" s="15">
        <v>2181.1999999999998</v>
      </c>
      <c r="K37" s="15">
        <v>6497.56</v>
      </c>
      <c r="L37" s="15">
        <v>2310.4</v>
      </c>
      <c r="M37" s="15">
        <v>25</v>
      </c>
      <c r="N37" s="15">
        <f t="shared" si="7"/>
        <v>11014.16</v>
      </c>
      <c r="O37" s="15">
        <f t="shared" si="8"/>
        <v>64985.84</v>
      </c>
      <c r="P37" s="5"/>
      <c r="R37"/>
      <c r="S37"/>
      <c r="T37"/>
      <c r="U37"/>
      <c r="V37"/>
    </row>
    <row r="38" spans="1:22" ht="12" customHeight="1" x14ac:dyDescent="0.25">
      <c r="A38" s="5" t="s">
        <v>152</v>
      </c>
      <c r="B38" s="5" t="s">
        <v>24</v>
      </c>
      <c r="C38" s="5" t="s">
        <v>270</v>
      </c>
      <c r="D38" s="5" t="s">
        <v>268</v>
      </c>
      <c r="E38" s="8">
        <v>45870</v>
      </c>
      <c r="F38" s="8">
        <v>46054</v>
      </c>
      <c r="G38" s="7">
        <v>66000</v>
      </c>
      <c r="H38" s="7">
        <v>0</v>
      </c>
      <c r="I38" s="15">
        <f t="shared" si="4"/>
        <v>66000</v>
      </c>
      <c r="J38" s="15">
        <v>1894.2</v>
      </c>
      <c r="K38" s="15">
        <v>4615.76</v>
      </c>
      <c r="L38" s="15">
        <v>2006.4</v>
      </c>
      <c r="M38" s="15">
        <v>25</v>
      </c>
      <c r="N38" s="15">
        <f t="shared" si="7"/>
        <v>8541.36</v>
      </c>
      <c r="O38" s="15">
        <f t="shared" si="8"/>
        <v>57458.64</v>
      </c>
      <c r="P38" s="5"/>
      <c r="R38"/>
      <c r="S38"/>
      <c r="T38"/>
      <c r="U38"/>
      <c r="V38"/>
    </row>
    <row r="39" spans="1:22" ht="12" customHeight="1" x14ac:dyDescent="0.25">
      <c r="A39" s="5" t="s">
        <v>150</v>
      </c>
      <c r="B39" s="5" t="s">
        <v>24</v>
      </c>
      <c r="C39" s="5" t="s">
        <v>270</v>
      </c>
      <c r="D39" s="5" t="s">
        <v>268</v>
      </c>
      <c r="E39" s="8">
        <v>45839</v>
      </c>
      <c r="F39" s="8">
        <v>46023</v>
      </c>
      <c r="G39" s="7">
        <v>76000</v>
      </c>
      <c r="H39" s="7">
        <v>0</v>
      </c>
      <c r="I39" s="15">
        <f t="shared" si="4"/>
        <v>76000</v>
      </c>
      <c r="J39" s="15">
        <v>2181.1999999999998</v>
      </c>
      <c r="K39" s="15">
        <v>6497.56</v>
      </c>
      <c r="L39" s="15">
        <v>2310.4</v>
      </c>
      <c r="M39" s="15">
        <v>25</v>
      </c>
      <c r="N39" s="15">
        <f t="shared" si="7"/>
        <v>11014.16</v>
      </c>
      <c r="O39" s="15">
        <f t="shared" si="8"/>
        <v>64985.84</v>
      </c>
      <c r="P39" s="5"/>
      <c r="R39"/>
      <c r="S39"/>
      <c r="T39"/>
      <c r="U39"/>
      <c r="V39"/>
    </row>
    <row r="40" spans="1:22" ht="12" customHeight="1" x14ac:dyDescent="0.25">
      <c r="A40" s="5" t="s">
        <v>172</v>
      </c>
      <c r="B40" s="5" t="s">
        <v>24</v>
      </c>
      <c r="C40" s="5" t="s">
        <v>270</v>
      </c>
      <c r="D40" s="5" t="s">
        <v>268</v>
      </c>
      <c r="E40" s="8">
        <v>45717</v>
      </c>
      <c r="F40" s="8">
        <v>45901</v>
      </c>
      <c r="G40" s="7">
        <v>76000</v>
      </c>
      <c r="H40" s="7">
        <v>0</v>
      </c>
      <c r="I40" s="15">
        <f t="shared" si="4"/>
        <v>76000</v>
      </c>
      <c r="J40" s="15">
        <v>2181.1999999999998</v>
      </c>
      <c r="K40" s="15">
        <v>6497.56</v>
      </c>
      <c r="L40" s="15">
        <v>2310.4</v>
      </c>
      <c r="M40" s="15">
        <v>31339.429999999898</v>
      </c>
      <c r="N40" s="15">
        <f t="shared" si="7"/>
        <v>42328.589999999895</v>
      </c>
      <c r="O40" s="15">
        <f t="shared" si="8"/>
        <v>33671.410000000105</v>
      </c>
      <c r="P40" s="5"/>
      <c r="R40"/>
      <c r="S40"/>
      <c r="T40"/>
      <c r="U40"/>
      <c r="V40"/>
    </row>
    <row r="41" spans="1:22" ht="12" customHeight="1" x14ac:dyDescent="0.25">
      <c r="A41" s="5" t="s">
        <v>353</v>
      </c>
      <c r="B41" s="5" t="s">
        <v>24</v>
      </c>
      <c r="C41" s="5" t="s">
        <v>270</v>
      </c>
      <c r="D41" s="5" t="s">
        <v>268</v>
      </c>
      <c r="E41" s="8">
        <v>45717</v>
      </c>
      <c r="F41" s="8">
        <v>45901</v>
      </c>
      <c r="G41" s="7">
        <v>76000</v>
      </c>
      <c r="H41" s="7">
        <v>0</v>
      </c>
      <c r="I41" s="15">
        <f t="shared" si="4"/>
        <v>76000</v>
      </c>
      <c r="J41" s="15">
        <v>2181.1999999999998</v>
      </c>
      <c r="K41" s="15">
        <v>6154.46</v>
      </c>
      <c r="L41" s="15">
        <v>2310.4</v>
      </c>
      <c r="M41" s="15">
        <v>7380.9499999999898</v>
      </c>
      <c r="N41" s="15">
        <f t="shared" si="7"/>
        <v>18027.009999999987</v>
      </c>
      <c r="O41" s="15">
        <f t="shared" si="8"/>
        <v>57972.990000000013</v>
      </c>
      <c r="P41" s="5"/>
      <c r="R41"/>
      <c r="S41"/>
      <c r="T41"/>
      <c r="U41"/>
      <c r="V41"/>
    </row>
    <row r="42" spans="1:22" ht="12" customHeight="1" x14ac:dyDescent="0.25">
      <c r="A42" s="5" t="s">
        <v>151</v>
      </c>
      <c r="B42" s="5" t="s">
        <v>24</v>
      </c>
      <c r="C42" s="5" t="s">
        <v>270</v>
      </c>
      <c r="D42" s="5" t="s">
        <v>268</v>
      </c>
      <c r="E42" s="8">
        <v>45689</v>
      </c>
      <c r="F42" s="8">
        <v>45870</v>
      </c>
      <c r="G42" s="15">
        <v>76000</v>
      </c>
      <c r="H42" s="15">
        <v>0</v>
      </c>
      <c r="I42" s="15">
        <f t="shared" si="4"/>
        <v>76000</v>
      </c>
      <c r="J42" s="15">
        <v>2181.1999999999998</v>
      </c>
      <c r="K42" s="15">
        <v>6497.56</v>
      </c>
      <c r="L42" s="15">
        <v>2310.4</v>
      </c>
      <c r="M42" s="15">
        <v>25</v>
      </c>
      <c r="N42" s="15">
        <f t="shared" si="7"/>
        <v>11014.16</v>
      </c>
      <c r="O42" s="15">
        <f t="shared" si="8"/>
        <v>64985.84</v>
      </c>
      <c r="P42" s="5"/>
      <c r="R42"/>
      <c r="S42"/>
      <c r="T42"/>
      <c r="U42"/>
      <c r="V42"/>
    </row>
    <row r="43" spans="1:22" ht="12" customHeight="1" x14ac:dyDescent="0.25">
      <c r="A43" s="5" t="s">
        <v>162</v>
      </c>
      <c r="B43" s="5" t="s">
        <v>24</v>
      </c>
      <c r="C43" s="5" t="s">
        <v>270</v>
      </c>
      <c r="D43" s="5" t="s">
        <v>269</v>
      </c>
      <c r="E43" s="8">
        <v>45748</v>
      </c>
      <c r="F43" s="8">
        <v>45931</v>
      </c>
      <c r="G43" s="15">
        <v>65000</v>
      </c>
      <c r="H43" s="15">
        <v>0</v>
      </c>
      <c r="I43" s="15">
        <f t="shared" si="4"/>
        <v>65000</v>
      </c>
      <c r="J43" s="15">
        <v>1865.5</v>
      </c>
      <c r="K43" s="15">
        <v>4427.58</v>
      </c>
      <c r="L43" s="15">
        <v>1976</v>
      </c>
      <c r="M43" s="15">
        <v>25</v>
      </c>
      <c r="N43" s="15">
        <f t="shared" si="7"/>
        <v>8294.08</v>
      </c>
      <c r="O43" s="15">
        <f t="shared" si="8"/>
        <v>56705.919999999998</v>
      </c>
      <c r="P43" s="5"/>
      <c r="R43"/>
      <c r="S43"/>
      <c r="T43"/>
      <c r="U43"/>
      <c r="V43"/>
    </row>
    <row r="44" spans="1:22" ht="12" customHeight="1" x14ac:dyDescent="0.25">
      <c r="A44" s="5" t="s">
        <v>370</v>
      </c>
      <c r="B44" s="5" t="s">
        <v>24</v>
      </c>
      <c r="C44" s="5" t="s">
        <v>270</v>
      </c>
      <c r="D44" s="5" t="s">
        <v>268</v>
      </c>
      <c r="E44" s="8">
        <v>45839</v>
      </c>
      <c r="F44" s="8">
        <v>46023</v>
      </c>
      <c r="G44" s="15">
        <v>76000</v>
      </c>
      <c r="I44" s="15">
        <f t="shared" si="4"/>
        <v>76000</v>
      </c>
      <c r="J44" s="15">
        <v>2181.1999999999998</v>
      </c>
      <c r="K44" s="15">
        <v>6497.56</v>
      </c>
      <c r="L44" s="15">
        <v>2310.4</v>
      </c>
      <c r="M44" s="15">
        <v>25</v>
      </c>
      <c r="N44" s="15">
        <f t="shared" si="7"/>
        <v>11014.16</v>
      </c>
      <c r="O44" s="15">
        <f t="shared" si="8"/>
        <v>64985.84</v>
      </c>
      <c r="P44" s="5"/>
      <c r="R44"/>
      <c r="S44"/>
      <c r="T44"/>
      <c r="U44"/>
      <c r="V44"/>
    </row>
    <row r="45" spans="1:22" ht="12" customHeight="1" x14ac:dyDescent="0.25">
      <c r="A45" s="5" t="s">
        <v>160</v>
      </c>
      <c r="B45" s="5" t="s">
        <v>24</v>
      </c>
      <c r="C45" s="5" t="s">
        <v>270</v>
      </c>
      <c r="D45" s="5" t="s">
        <v>269</v>
      </c>
      <c r="E45" s="8">
        <v>45717</v>
      </c>
      <c r="F45" s="8">
        <v>45901</v>
      </c>
      <c r="G45" s="15">
        <v>76000</v>
      </c>
      <c r="H45" s="15">
        <v>0</v>
      </c>
      <c r="I45" s="15">
        <f t="shared" si="4"/>
        <v>76000</v>
      </c>
      <c r="J45" s="15">
        <v>2181.1999999999998</v>
      </c>
      <c r="K45" s="15">
        <v>6154.46</v>
      </c>
      <c r="L45" s="15">
        <v>2310.4</v>
      </c>
      <c r="M45" s="15">
        <v>29665.79</v>
      </c>
      <c r="N45" s="15">
        <f t="shared" si="7"/>
        <v>40311.85</v>
      </c>
      <c r="O45" s="15">
        <f t="shared" si="8"/>
        <v>35688.15</v>
      </c>
      <c r="P45" s="5"/>
      <c r="R45"/>
      <c r="S45"/>
      <c r="T45"/>
      <c r="U45"/>
      <c r="V45"/>
    </row>
    <row r="46" spans="1:22" ht="12" customHeight="1" x14ac:dyDescent="0.25">
      <c r="A46" s="5" t="s">
        <v>149</v>
      </c>
      <c r="B46" s="5" t="s">
        <v>24</v>
      </c>
      <c r="C46" s="5" t="s">
        <v>270</v>
      </c>
      <c r="D46" s="5" t="s">
        <v>268</v>
      </c>
      <c r="E46" s="8">
        <v>45717</v>
      </c>
      <c r="F46" s="8">
        <v>45901</v>
      </c>
      <c r="G46" s="15">
        <v>76000</v>
      </c>
      <c r="H46" s="15">
        <v>0</v>
      </c>
      <c r="I46" s="15">
        <f t="shared" si="4"/>
        <v>76000</v>
      </c>
      <c r="J46" s="15">
        <v>2181.1999999999998</v>
      </c>
      <c r="K46" s="15">
        <v>6497.56</v>
      </c>
      <c r="L46" s="15">
        <v>2310.4</v>
      </c>
      <c r="M46" s="15">
        <v>25</v>
      </c>
      <c r="N46" s="15">
        <f t="shared" si="7"/>
        <v>11014.16</v>
      </c>
      <c r="O46" s="15">
        <f t="shared" si="8"/>
        <v>64985.84</v>
      </c>
      <c r="P46" s="5"/>
      <c r="R46"/>
      <c r="S46"/>
      <c r="T46"/>
      <c r="U46"/>
      <c r="V46"/>
    </row>
    <row r="47" spans="1:22" ht="12" customHeight="1" x14ac:dyDescent="0.25">
      <c r="A47" s="5" t="s">
        <v>153</v>
      </c>
      <c r="B47" s="5" t="s">
        <v>154</v>
      </c>
      <c r="C47" s="5" t="s">
        <v>270</v>
      </c>
      <c r="D47" s="5" t="s">
        <v>269</v>
      </c>
      <c r="E47" s="8">
        <v>45870</v>
      </c>
      <c r="F47" s="8">
        <v>46054</v>
      </c>
      <c r="G47" s="15">
        <v>76000</v>
      </c>
      <c r="H47" s="15">
        <v>0</v>
      </c>
      <c r="I47" s="15">
        <f t="shared" si="4"/>
        <v>76000</v>
      </c>
      <c r="J47" s="15">
        <v>2181.1999999999998</v>
      </c>
      <c r="K47" s="15">
        <v>6497.56</v>
      </c>
      <c r="L47" s="15">
        <v>2310.4</v>
      </c>
      <c r="M47" s="15">
        <v>25</v>
      </c>
      <c r="N47" s="15">
        <f t="shared" si="7"/>
        <v>11014.16</v>
      </c>
      <c r="O47" s="15">
        <f t="shared" si="8"/>
        <v>64985.84</v>
      </c>
      <c r="P47" s="5"/>
      <c r="R47"/>
      <c r="S47"/>
      <c r="T47"/>
      <c r="U47"/>
      <c r="V47"/>
    </row>
    <row r="48" spans="1:22" ht="12" customHeight="1" x14ac:dyDescent="0.25">
      <c r="A48" s="5" t="s">
        <v>170</v>
      </c>
      <c r="B48" s="5" t="s">
        <v>97</v>
      </c>
      <c r="C48" s="5" t="s">
        <v>270</v>
      </c>
      <c r="D48" s="5" t="s">
        <v>268</v>
      </c>
      <c r="E48" s="8">
        <v>45748</v>
      </c>
      <c r="F48" s="8">
        <v>45931</v>
      </c>
      <c r="G48" s="15">
        <v>55000</v>
      </c>
      <c r="H48" s="15">
        <v>0</v>
      </c>
      <c r="I48" s="15">
        <f t="shared" si="4"/>
        <v>55000</v>
      </c>
      <c r="J48" s="15">
        <v>1578.5</v>
      </c>
      <c r="K48" s="15">
        <v>2559.6799999999998</v>
      </c>
      <c r="L48" s="15">
        <v>1672</v>
      </c>
      <c r="M48" s="15">
        <v>25</v>
      </c>
      <c r="N48" s="15">
        <f t="shared" si="7"/>
        <v>5835.18</v>
      </c>
      <c r="O48" s="15">
        <f t="shared" si="8"/>
        <v>49164.82</v>
      </c>
      <c r="P48" s="5"/>
      <c r="R48"/>
      <c r="S48"/>
      <c r="T48"/>
      <c r="U48"/>
      <c r="V48"/>
    </row>
    <row r="49" spans="1:22" ht="12" customHeight="1" x14ac:dyDescent="0.25">
      <c r="A49" s="5" t="s">
        <v>169</v>
      </c>
      <c r="B49" s="5" t="s">
        <v>97</v>
      </c>
      <c r="C49" s="5" t="s">
        <v>270</v>
      </c>
      <c r="D49" s="5" t="s">
        <v>269</v>
      </c>
      <c r="E49" s="8">
        <v>45839</v>
      </c>
      <c r="F49" s="8">
        <v>46023</v>
      </c>
      <c r="G49" s="15">
        <v>45000</v>
      </c>
      <c r="H49" s="15">
        <v>0</v>
      </c>
      <c r="I49" s="15">
        <f t="shared" si="4"/>
        <v>45000</v>
      </c>
      <c r="J49" s="15">
        <v>1291.5</v>
      </c>
      <c r="K49" s="15">
        <v>1148.33</v>
      </c>
      <c r="L49" s="15">
        <v>1368</v>
      </c>
      <c r="M49" s="15">
        <v>12063.52</v>
      </c>
      <c r="N49" s="15">
        <f t="shared" si="7"/>
        <v>15871.35</v>
      </c>
      <c r="O49" s="15">
        <f t="shared" si="8"/>
        <v>29128.65</v>
      </c>
      <c r="P49" s="5"/>
      <c r="R49"/>
      <c r="S49"/>
      <c r="T49"/>
      <c r="U49"/>
      <c r="V49"/>
    </row>
    <row r="50" spans="1:22" ht="12" customHeight="1" x14ac:dyDescent="0.25">
      <c r="A50" s="5" t="s">
        <v>161</v>
      </c>
      <c r="B50" s="5" t="s">
        <v>97</v>
      </c>
      <c r="C50" s="5" t="s">
        <v>270</v>
      </c>
      <c r="D50" s="5" t="s">
        <v>268</v>
      </c>
      <c r="E50" s="8">
        <v>45717</v>
      </c>
      <c r="F50" s="8">
        <v>45901</v>
      </c>
      <c r="G50" s="15">
        <v>55000</v>
      </c>
      <c r="H50" s="15">
        <v>0</v>
      </c>
      <c r="I50" s="15">
        <f t="shared" si="4"/>
        <v>55000</v>
      </c>
      <c r="J50" s="15">
        <v>1578.5</v>
      </c>
      <c r="K50" s="15">
        <v>2559.6799999999998</v>
      </c>
      <c r="L50" s="15">
        <v>1672</v>
      </c>
      <c r="M50" s="15">
        <v>25</v>
      </c>
      <c r="N50" s="15">
        <f t="shared" si="7"/>
        <v>5835.18</v>
      </c>
      <c r="O50" s="15">
        <f t="shared" si="8"/>
        <v>49164.82</v>
      </c>
      <c r="P50" s="5"/>
      <c r="R50"/>
      <c r="S50"/>
      <c r="T50"/>
      <c r="U50"/>
      <c r="V50"/>
    </row>
    <row r="51" spans="1:22" ht="12" customHeight="1" x14ac:dyDescent="0.25">
      <c r="A51" s="5" t="s">
        <v>293</v>
      </c>
      <c r="B51" s="5" t="s">
        <v>17</v>
      </c>
      <c r="C51" s="5" t="s">
        <v>270</v>
      </c>
      <c r="D51" s="5" t="s">
        <v>269</v>
      </c>
      <c r="E51" s="8">
        <v>45839</v>
      </c>
      <c r="F51" s="8">
        <v>46023</v>
      </c>
      <c r="G51" s="15">
        <v>55000</v>
      </c>
      <c r="H51" s="15">
        <v>0</v>
      </c>
      <c r="I51" s="15">
        <f t="shared" si="4"/>
        <v>55000</v>
      </c>
      <c r="J51" s="15">
        <v>1578.5</v>
      </c>
      <c r="K51" s="15">
        <v>2559.6799999999998</v>
      </c>
      <c r="L51" s="15">
        <v>1672</v>
      </c>
      <c r="M51" s="15">
        <v>20946.900000000001</v>
      </c>
      <c r="N51" s="15">
        <f t="shared" si="7"/>
        <v>26757.08</v>
      </c>
      <c r="O51" s="15">
        <f t="shared" si="8"/>
        <v>28242.92</v>
      </c>
      <c r="P51" s="5"/>
      <c r="R51"/>
      <c r="S51"/>
      <c r="T51"/>
      <c r="U51"/>
      <c r="V51"/>
    </row>
    <row r="52" spans="1:22" ht="12" customHeight="1" x14ac:dyDescent="0.25">
      <c r="A52" s="5" t="s">
        <v>301</v>
      </c>
      <c r="B52" s="5" t="s">
        <v>17</v>
      </c>
      <c r="C52" s="5" t="s">
        <v>270</v>
      </c>
      <c r="D52" s="5" t="s">
        <v>268</v>
      </c>
      <c r="E52" s="8">
        <v>45870</v>
      </c>
      <c r="F52" s="8">
        <v>46054</v>
      </c>
      <c r="G52" s="15">
        <v>55000</v>
      </c>
      <c r="H52" s="15">
        <v>0</v>
      </c>
      <c r="I52" s="15">
        <f t="shared" si="4"/>
        <v>55000</v>
      </c>
      <c r="J52" s="15">
        <v>1578.5</v>
      </c>
      <c r="K52" s="15">
        <v>2559.6799999999998</v>
      </c>
      <c r="L52" s="15">
        <v>1672</v>
      </c>
      <c r="M52" s="15">
        <v>6097.31</v>
      </c>
      <c r="N52" s="15">
        <f t="shared" si="7"/>
        <v>11907.490000000002</v>
      </c>
      <c r="O52" s="15">
        <f t="shared" si="8"/>
        <v>43092.509999999995</v>
      </c>
      <c r="P52" s="5"/>
      <c r="R52"/>
      <c r="S52"/>
      <c r="T52"/>
      <c r="U52"/>
      <c r="V52"/>
    </row>
    <row r="53" spans="1:22" ht="12" customHeight="1" x14ac:dyDescent="0.25">
      <c r="A53" s="5" t="s">
        <v>171</v>
      </c>
      <c r="B53" s="5" t="s">
        <v>17</v>
      </c>
      <c r="C53" s="5" t="s">
        <v>270</v>
      </c>
      <c r="D53" s="5" t="s">
        <v>268</v>
      </c>
      <c r="E53" s="8">
        <v>45717</v>
      </c>
      <c r="F53" s="8">
        <v>45901</v>
      </c>
      <c r="G53" s="15">
        <v>40000</v>
      </c>
      <c r="H53" s="15">
        <v>0</v>
      </c>
      <c r="I53" s="15">
        <f t="shared" si="4"/>
        <v>40000</v>
      </c>
      <c r="J53" s="15">
        <v>1148</v>
      </c>
      <c r="K53" s="15">
        <v>442.65</v>
      </c>
      <c r="L53" s="15">
        <v>1216</v>
      </c>
      <c r="M53" s="15">
        <v>25</v>
      </c>
      <c r="N53" s="15">
        <f t="shared" si="7"/>
        <v>2831.65</v>
      </c>
      <c r="O53" s="15">
        <f t="shared" si="8"/>
        <v>37168.35</v>
      </c>
      <c r="P53" s="5"/>
      <c r="R53"/>
      <c r="S53"/>
      <c r="T53"/>
      <c r="U53"/>
      <c r="V53"/>
    </row>
    <row r="54" spans="1:22" ht="12" customHeight="1" thickBot="1" x14ac:dyDescent="0.3">
      <c r="E54" s="8"/>
      <c r="F54" s="8"/>
      <c r="G54" s="19">
        <f t="shared" ref="G54:O54" si="9">SUM(G25:G53)</f>
        <v>2366000</v>
      </c>
      <c r="H54" s="19">
        <f t="shared" si="9"/>
        <v>0</v>
      </c>
      <c r="I54" s="19">
        <f>SUM(I25:I53)</f>
        <v>2366000</v>
      </c>
      <c r="J54" s="19">
        <f t="shared" si="9"/>
        <v>67904.199999999968</v>
      </c>
      <c r="K54" s="19">
        <v>234203.2399999999</v>
      </c>
      <c r="L54" s="19">
        <f t="shared" si="9"/>
        <v>71926.400000000023</v>
      </c>
      <c r="M54" s="19">
        <f t="shared" si="9"/>
        <v>158897.86999999985</v>
      </c>
      <c r="N54" s="19">
        <f t="shared" si="9"/>
        <v>532931.70999999973</v>
      </c>
      <c r="O54" s="19">
        <f t="shared" si="9"/>
        <v>1833068.2900000003</v>
      </c>
      <c r="P54" s="5"/>
      <c r="R54"/>
      <c r="S54"/>
      <c r="T54"/>
      <c r="U54"/>
      <c r="V54"/>
    </row>
    <row r="55" spans="1:22" ht="12" customHeight="1" x14ac:dyDescent="0.25">
      <c r="G55" s="5"/>
      <c r="H55" s="5"/>
      <c r="I55" s="5"/>
      <c r="J55" s="5"/>
      <c r="K55" s="5"/>
      <c r="L55" s="5"/>
      <c r="M55" s="5"/>
      <c r="N55" s="5"/>
      <c r="O55" s="5"/>
      <c r="P55" s="5"/>
      <c r="R55"/>
      <c r="S55"/>
      <c r="T55"/>
      <c r="U55"/>
      <c r="V55"/>
    </row>
    <row r="56" spans="1:22" ht="12" customHeight="1" x14ac:dyDescent="0.25">
      <c r="G56" s="5"/>
      <c r="H56" s="5"/>
      <c r="I56" s="5"/>
      <c r="J56" s="5"/>
      <c r="K56" s="5"/>
      <c r="L56" s="5"/>
      <c r="M56" s="5"/>
      <c r="N56" s="5"/>
      <c r="O56" s="5"/>
      <c r="P56" s="5"/>
      <c r="R56"/>
      <c r="S56"/>
      <c r="T56"/>
      <c r="U56"/>
      <c r="V56"/>
    </row>
    <row r="57" spans="1:22" ht="12" customHeight="1" x14ac:dyDescent="0.25">
      <c r="G57" s="5"/>
      <c r="H57" s="5"/>
      <c r="I57" s="5"/>
      <c r="J57" s="5"/>
      <c r="K57" s="5"/>
      <c r="L57" s="5"/>
      <c r="M57" s="5"/>
      <c r="N57" s="5"/>
      <c r="O57" s="5"/>
      <c r="P57" s="5"/>
      <c r="R57"/>
      <c r="S57"/>
      <c r="T57"/>
      <c r="U57"/>
      <c r="V57"/>
    </row>
    <row r="58" spans="1:22" ht="12" customHeight="1" x14ac:dyDescent="0.25">
      <c r="A58" s="11" t="s">
        <v>176</v>
      </c>
      <c r="E58" s="8"/>
      <c r="F58" s="8"/>
      <c r="G58" s="15"/>
      <c r="I58" s="15"/>
      <c r="N58" s="15"/>
      <c r="O58" s="15"/>
      <c r="P58" s="5"/>
      <c r="R58"/>
      <c r="S58"/>
      <c r="T58"/>
      <c r="U58"/>
      <c r="V58"/>
    </row>
    <row r="59" spans="1:22" ht="12" customHeight="1" x14ac:dyDescent="0.25">
      <c r="A59" s="21" t="s">
        <v>330</v>
      </c>
      <c r="B59" s="21" t="s">
        <v>341</v>
      </c>
      <c r="C59" s="21" t="s">
        <v>331</v>
      </c>
      <c r="D59" s="21" t="s">
        <v>332</v>
      </c>
      <c r="E59" s="21" t="s">
        <v>333</v>
      </c>
      <c r="F59" s="21" t="s">
        <v>334</v>
      </c>
      <c r="G59" s="22" t="s">
        <v>335</v>
      </c>
      <c r="H59" s="22" t="s">
        <v>336</v>
      </c>
      <c r="I59" s="22" t="s">
        <v>337</v>
      </c>
      <c r="J59" s="22" t="s">
        <v>0</v>
      </c>
      <c r="K59" s="22" t="s">
        <v>1</v>
      </c>
      <c r="L59" s="22" t="s">
        <v>2</v>
      </c>
      <c r="M59" s="22" t="s">
        <v>338</v>
      </c>
      <c r="N59" s="22" t="s">
        <v>339</v>
      </c>
      <c r="O59" s="22" t="s">
        <v>340</v>
      </c>
      <c r="P59" s="5"/>
      <c r="R59"/>
      <c r="S59"/>
      <c r="T59"/>
      <c r="U59"/>
      <c r="V59"/>
    </row>
    <row r="60" spans="1:22" ht="12" customHeight="1" x14ac:dyDescent="0.25">
      <c r="A60" s="10" t="s">
        <v>185</v>
      </c>
      <c r="B60" s="5" t="s">
        <v>186</v>
      </c>
      <c r="C60" s="5" t="s">
        <v>270</v>
      </c>
      <c r="D60" s="5" t="s">
        <v>269</v>
      </c>
      <c r="E60" s="8">
        <v>45870</v>
      </c>
      <c r="F60" s="8">
        <v>46054</v>
      </c>
      <c r="G60" s="15">
        <v>150000</v>
      </c>
      <c r="H60" s="15">
        <v>0</v>
      </c>
      <c r="I60" s="15">
        <f t="shared" ref="I60:I78" si="10">+G60+H60</f>
        <v>150000</v>
      </c>
      <c r="J60" s="15">
        <v>4305</v>
      </c>
      <c r="K60" s="15">
        <v>23866.62</v>
      </c>
      <c r="L60" s="15">
        <v>4560</v>
      </c>
      <c r="M60" s="15">
        <v>3624.02</v>
      </c>
      <c r="N60" s="15">
        <f t="shared" ref="N60" si="11">+J60+K60+L60+M60</f>
        <v>36355.64</v>
      </c>
      <c r="O60" s="15">
        <f t="shared" ref="O60" si="12">+I60-N60</f>
        <v>113644.36</v>
      </c>
      <c r="P60" s="5"/>
      <c r="R60"/>
      <c r="S60"/>
      <c r="T60"/>
      <c r="U60"/>
      <c r="V60"/>
    </row>
    <row r="61" spans="1:22" ht="12" customHeight="1" x14ac:dyDescent="0.25">
      <c r="A61" s="5" t="s">
        <v>311</v>
      </c>
      <c r="B61" s="5" t="s">
        <v>21</v>
      </c>
      <c r="C61" s="5" t="s">
        <v>270</v>
      </c>
      <c r="D61" s="5" t="s">
        <v>268</v>
      </c>
      <c r="E61" s="8">
        <v>45778</v>
      </c>
      <c r="F61" s="8">
        <v>45962</v>
      </c>
      <c r="G61" s="15">
        <v>76000</v>
      </c>
      <c r="H61" s="15">
        <v>0</v>
      </c>
      <c r="I61" s="15">
        <f t="shared" si="10"/>
        <v>76000</v>
      </c>
      <c r="J61" s="15">
        <v>2181.1999999999998</v>
      </c>
      <c r="K61" s="15">
        <v>6154.46</v>
      </c>
      <c r="L61" s="15">
        <v>2310.4</v>
      </c>
      <c r="M61" s="15">
        <v>2380.9499999999898</v>
      </c>
      <c r="N61" s="15">
        <f t="shared" ref="N61:N78" si="13">+J61+K61+L61+M61</f>
        <v>13027.009999999989</v>
      </c>
      <c r="O61" s="15">
        <f t="shared" ref="O61:O78" si="14">+I61-N61</f>
        <v>62972.990000000013</v>
      </c>
      <c r="P61" s="5"/>
      <c r="R61"/>
      <c r="S61"/>
      <c r="T61"/>
      <c r="U61"/>
      <c r="V61"/>
    </row>
    <row r="62" spans="1:22" ht="12" customHeight="1" x14ac:dyDescent="0.25">
      <c r="A62" s="5" t="s">
        <v>352</v>
      </c>
      <c r="B62" s="5" t="s">
        <v>21</v>
      </c>
      <c r="C62" s="5" t="s">
        <v>270</v>
      </c>
      <c r="D62" s="5" t="s">
        <v>268</v>
      </c>
      <c r="E62" s="8">
        <v>45870</v>
      </c>
      <c r="F62" s="8">
        <v>46054</v>
      </c>
      <c r="G62" s="15">
        <v>75000</v>
      </c>
      <c r="H62" s="15">
        <v>0</v>
      </c>
      <c r="I62" s="15">
        <f t="shared" si="10"/>
        <v>75000</v>
      </c>
      <c r="J62" s="15">
        <v>2152.5</v>
      </c>
      <c r="K62" s="15">
        <v>6309.38</v>
      </c>
      <c r="L62" s="15">
        <v>2280</v>
      </c>
      <c r="M62" s="15">
        <v>25</v>
      </c>
      <c r="N62" s="15">
        <f t="shared" si="13"/>
        <v>10766.880000000001</v>
      </c>
      <c r="O62" s="15">
        <f t="shared" si="14"/>
        <v>64233.119999999995</v>
      </c>
      <c r="P62" s="5"/>
      <c r="R62"/>
      <c r="S62"/>
      <c r="T62"/>
      <c r="U62"/>
      <c r="V62"/>
    </row>
    <row r="63" spans="1:22" ht="12" customHeight="1" x14ac:dyDescent="0.25">
      <c r="A63" s="5" t="s">
        <v>303</v>
      </c>
      <c r="B63" s="5" t="s">
        <v>21</v>
      </c>
      <c r="C63" s="5" t="s">
        <v>270</v>
      </c>
      <c r="D63" s="5" t="s">
        <v>269</v>
      </c>
      <c r="E63" s="8">
        <v>45870</v>
      </c>
      <c r="F63" s="8">
        <v>46054</v>
      </c>
      <c r="G63" s="15">
        <v>76000</v>
      </c>
      <c r="H63" s="15">
        <v>0</v>
      </c>
      <c r="I63" s="15">
        <f t="shared" si="10"/>
        <v>76000</v>
      </c>
      <c r="J63" s="15">
        <v>2181.1999999999998</v>
      </c>
      <c r="K63" s="15">
        <v>6497.56</v>
      </c>
      <c r="L63" s="15">
        <v>2310.4</v>
      </c>
      <c r="M63" s="15">
        <v>25</v>
      </c>
      <c r="N63" s="15">
        <f t="shared" si="13"/>
        <v>11014.16</v>
      </c>
      <c r="O63" s="15">
        <f t="shared" si="14"/>
        <v>64985.84</v>
      </c>
      <c r="P63" s="5"/>
      <c r="R63"/>
      <c r="S63"/>
      <c r="T63"/>
      <c r="U63"/>
      <c r="V63"/>
    </row>
    <row r="64" spans="1:22" ht="12" customHeight="1" x14ac:dyDescent="0.25">
      <c r="A64" s="5" t="s">
        <v>182</v>
      </c>
      <c r="B64" s="5" t="s">
        <v>21</v>
      </c>
      <c r="C64" s="5" t="s">
        <v>270</v>
      </c>
      <c r="D64" s="5" t="s">
        <v>269</v>
      </c>
      <c r="E64" s="8">
        <v>45778</v>
      </c>
      <c r="F64" s="8">
        <v>45962</v>
      </c>
      <c r="G64" s="15">
        <v>76000</v>
      </c>
      <c r="H64" s="15">
        <v>0</v>
      </c>
      <c r="I64" s="15">
        <f t="shared" si="10"/>
        <v>76000</v>
      </c>
      <c r="J64" s="15">
        <v>2181.1999999999998</v>
      </c>
      <c r="K64" s="15">
        <v>6497.56</v>
      </c>
      <c r="L64" s="15">
        <v>2310.4</v>
      </c>
      <c r="M64" s="15">
        <v>25</v>
      </c>
      <c r="N64" s="15">
        <f t="shared" si="13"/>
        <v>11014.16</v>
      </c>
      <c r="O64" s="15">
        <f t="shared" si="14"/>
        <v>64985.84</v>
      </c>
      <c r="P64" s="5"/>
      <c r="R64"/>
      <c r="S64"/>
      <c r="T64"/>
      <c r="U64"/>
      <c r="V64"/>
    </row>
    <row r="65" spans="1:22" ht="12" customHeight="1" x14ac:dyDescent="0.25">
      <c r="A65" s="5" t="s">
        <v>178</v>
      </c>
      <c r="B65" s="5" t="s">
        <v>21</v>
      </c>
      <c r="C65" s="5" t="s">
        <v>270</v>
      </c>
      <c r="D65" s="5" t="s">
        <v>268</v>
      </c>
      <c r="E65" s="8">
        <v>45778</v>
      </c>
      <c r="F65" s="8">
        <v>45962</v>
      </c>
      <c r="G65" s="15">
        <v>75000</v>
      </c>
      <c r="H65" s="15">
        <v>0</v>
      </c>
      <c r="I65" s="15">
        <f t="shared" si="10"/>
        <v>75000</v>
      </c>
      <c r="J65" s="15">
        <v>2152.5</v>
      </c>
      <c r="K65" s="15">
        <v>6309.38</v>
      </c>
      <c r="L65" s="15">
        <v>2280</v>
      </c>
      <c r="M65" s="15">
        <v>25</v>
      </c>
      <c r="N65" s="15">
        <f t="shared" si="13"/>
        <v>10766.880000000001</v>
      </c>
      <c r="O65" s="15">
        <f t="shared" si="14"/>
        <v>64233.119999999995</v>
      </c>
      <c r="P65" s="5"/>
      <c r="R65"/>
      <c r="S65"/>
      <c r="T65"/>
      <c r="U65"/>
      <c r="V65"/>
    </row>
    <row r="66" spans="1:22" ht="12" customHeight="1" x14ac:dyDescent="0.25">
      <c r="A66" s="5" t="s">
        <v>312</v>
      </c>
      <c r="B66" s="5" t="s">
        <v>21</v>
      </c>
      <c r="C66" s="5" t="s">
        <v>270</v>
      </c>
      <c r="D66" s="5" t="s">
        <v>269</v>
      </c>
      <c r="E66" s="8">
        <v>45778</v>
      </c>
      <c r="F66" s="8">
        <v>45962</v>
      </c>
      <c r="G66" s="15">
        <v>76000</v>
      </c>
      <c r="H66" s="15">
        <v>0</v>
      </c>
      <c r="I66" s="15">
        <f t="shared" si="10"/>
        <v>76000</v>
      </c>
      <c r="J66" s="15">
        <v>2181.1999999999998</v>
      </c>
      <c r="K66" s="15">
        <v>6497.56</v>
      </c>
      <c r="L66" s="15">
        <v>2310.4</v>
      </c>
      <c r="M66" s="15">
        <v>25</v>
      </c>
      <c r="N66" s="15">
        <f t="shared" si="13"/>
        <v>11014.16</v>
      </c>
      <c r="O66" s="15">
        <f t="shared" si="14"/>
        <v>64985.84</v>
      </c>
      <c r="P66" s="5"/>
      <c r="R66"/>
      <c r="S66"/>
      <c r="T66"/>
      <c r="U66"/>
      <c r="V66"/>
    </row>
    <row r="67" spans="1:22" ht="12" customHeight="1" x14ac:dyDescent="0.25">
      <c r="A67" s="5" t="s">
        <v>313</v>
      </c>
      <c r="B67" s="5" t="s">
        <v>21</v>
      </c>
      <c r="C67" s="5" t="s">
        <v>270</v>
      </c>
      <c r="D67" s="5" t="s">
        <v>269</v>
      </c>
      <c r="E67" s="8">
        <v>45778</v>
      </c>
      <c r="F67" s="8">
        <v>45962</v>
      </c>
      <c r="G67" s="15">
        <v>76000</v>
      </c>
      <c r="H67" s="15">
        <v>0</v>
      </c>
      <c r="I67" s="15">
        <f t="shared" si="10"/>
        <v>76000</v>
      </c>
      <c r="J67" s="15">
        <v>2181.1999999999998</v>
      </c>
      <c r="K67" s="15">
        <v>6497.56</v>
      </c>
      <c r="L67" s="15">
        <v>2310.4</v>
      </c>
      <c r="M67" s="15">
        <v>20034.419999999998</v>
      </c>
      <c r="N67" s="15">
        <f t="shared" si="13"/>
        <v>31023.579999999998</v>
      </c>
      <c r="O67" s="15">
        <f t="shared" si="14"/>
        <v>44976.42</v>
      </c>
      <c r="P67" s="5"/>
      <c r="R67"/>
      <c r="S67"/>
      <c r="T67"/>
      <c r="U67"/>
      <c r="V67"/>
    </row>
    <row r="68" spans="1:22" s="26" customFormat="1" ht="15" x14ac:dyDescent="0.25">
      <c r="A68" s="5" t="s">
        <v>371</v>
      </c>
      <c r="B68" s="5" t="s">
        <v>21</v>
      </c>
      <c r="C68" s="5" t="s">
        <v>270</v>
      </c>
      <c r="D68" s="5" t="s">
        <v>269</v>
      </c>
      <c r="E68" s="8">
        <v>45839</v>
      </c>
      <c r="F68" s="8">
        <v>46023</v>
      </c>
      <c r="G68" s="15">
        <v>76000</v>
      </c>
      <c r="H68" s="15"/>
      <c r="I68" s="15">
        <f t="shared" si="10"/>
        <v>76000</v>
      </c>
      <c r="J68" s="15">
        <v>2181.1999999999998</v>
      </c>
      <c r="K68" s="15">
        <v>6497.56</v>
      </c>
      <c r="L68" s="15">
        <v>2310.4</v>
      </c>
      <c r="M68" s="15">
        <v>25</v>
      </c>
      <c r="N68" s="15">
        <f t="shared" si="13"/>
        <v>11014.16</v>
      </c>
      <c r="O68" s="15">
        <f t="shared" si="14"/>
        <v>64985.84</v>
      </c>
    </row>
    <row r="69" spans="1:22" s="26" customFormat="1" ht="15" x14ac:dyDescent="0.25">
      <c r="A69" s="5" t="s">
        <v>372</v>
      </c>
      <c r="B69" s="5" t="s">
        <v>21</v>
      </c>
      <c r="C69" s="5" t="s">
        <v>270</v>
      </c>
      <c r="D69" s="5" t="s">
        <v>269</v>
      </c>
      <c r="E69" s="8">
        <v>45839</v>
      </c>
      <c r="F69" s="8">
        <v>46023</v>
      </c>
      <c r="G69" s="15">
        <v>76000</v>
      </c>
      <c r="H69" s="15"/>
      <c r="I69" s="15">
        <f t="shared" si="10"/>
        <v>76000</v>
      </c>
      <c r="J69" s="15">
        <v>2181.1999999999998</v>
      </c>
      <c r="K69" s="15">
        <v>6497.56</v>
      </c>
      <c r="L69" s="15">
        <v>2310.4</v>
      </c>
      <c r="M69" s="15">
        <v>25</v>
      </c>
      <c r="N69" s="15">
        <f t="shared" si="13"/>
        <v>11014.16</v>
      </c>
      <c r="O69" s="15">
        <f t="shared" si="14"/>
        <v>64985.84</v>
      </c>
    </row>
    <row r="70" spans="1:22" ht="12" customHeight="1" x14ac:dyDescent="0.25">
      <c r="A70" s="5" t="s">
        <v>183</v>
      </c>
      <c r="B70" s="5" t="s">
        <v>21</v>
      </c>
      <c r="C70" s="5" t="s">
        <v>270</v>
      </c>
      <c r="D70" s="5" t="s">
        <v>268</v>
      </c>
      <c r="E70" s="8">
        <v>45809</v>
      </c>
      <c r="F70" s="8">
        <v>45992</v>
      </c>
      <c r="G70" s="15">
        <v>76000</v>
      </c>
      <c r="H70" s="15">
        <v>0</v>
      </c>
      <c r="I70" s="15">
        <f t="shared" si="10"/>
        <v>76000</v>
      </c>
      <c r="J70" s="15">
        <v>2181.1999999999998</v>
      </c>
      <c r="K70" s="15">
        <v>6497.56</v>
      </c>
      <c r="L70" s="15">
        <v>2310.4</v>
      </c>
      <c r="M70" s="15">
        <v>25</v>
      </c>
      <c r="N70" s="15">
        <f t="shared" si="13"/>
        <v>11014.16</v>
      </c>
      <c r="O70" s="15">
        <f t="shared" si="14"/>
        <v>64985.84</v>
      </c>
      <c r="P70" s="5"/>
      <c r="R70"/>
      <c r="S70"/>
      <c r="T70"/>
      <c r="U70"/>
      <c r="V70"/>
    </row>
    <row r="71" spans="1:22" ht="12" customHeight="1" x14ac:dyDescent="0.25">
      <c r="A71" s="5" t="s">
        <v>177</v>
      </c>
      <c r="B71" s="5" t="s">
        <v>21</v>
      </c>
      <c r="C71" s="5" t="s">
        <v>270</v>
      </c>
      <c r="D71" s="5" t="s">
        <v>268</v>
      </c>
      <c r="E71" s="8">
        <v>45870</v>
      </c>
      <c r="F71" s="8">
        <v>46054</v>
      </c>
      <c r="G71" s="15">
        <v>50000</v>
      </c>
      <c r="H71" s="15">
        <v>0</v>
      </c>
      <c r="I71" s="15">
        <f t="shared" si="10"/>
        <v>50000</v>
      </c>
      <c r="J71" s="15">
        <v>1435</v>
      </c>
      <c r="K71" s="15">
        <v>1854</v>
      </c>
      <c r="L71" s="15">
        <v>1520</v>
      </c>
      <c r="M71" s="15">
        <v>25</v>
      </c>
      <c r="N71" s="15">
        <f t="shared" si="13"/>
        <v>4834</v>
      </c>
      <c r="O71" s="15">
        <f t="shared" si="14"/>
        <v>45166</v>
      </c>
      <c r="P71" s="5"/>
      <c r="R71"/>
      <c r="S71"/>
      <c r="T71"/>
      <c r="U71"/>
      <c r="V71"/>
    </row>
    <row r="72" spans="1:22" ht="12" customHeight="1" x14ac:dyDescent="0.25">
      <c r="A72" s="5" t="s">
        <v>314</v>
      </c>
      <c r="B72" s="5" t="s">
        <v>21</v>
      </c>
      <c r="C72" s="5" t="s">
        <v>270</v>
      </c>
      <c r="D72" s="5" t="s">
        <v>268</v>
      </c>
      <c r="E72" s="8">
        <v>45778</v>
      </c>
      <c r="F72" s="8">
        <v>45962</v>
      </c>
      <c r="G72" s="15">
        <v>76000</v>
      </c>
      <c r="H72" s="15">
        <v>0</v>
      </c>
      <c r="I72" s="15">
        <f t="shared" si="10"/>
        <v>76000</v>
      </c>
      <c r="J72" s="15">
        <v>2181.1999999999998</v>
      </c>
      <c r="K72" s="15">
        <v>6497.56</v>
      </c>
      <c r="L72" s="15">
        <v>2310.4</v>
      </c>
      <c r="M72" s="15">
        <v>665.48999999999899</v>
      </c>
      <c r="N72" s="15">
        <f t="shared" si="13"/>
        <v>11654.65</v>
      </c>
      <c r="O72" s="15">
        <f t="shared" si="14"/>
        <v>64345.35</v>
      </c>
      <c r="P72" s="5"/>
      <c r="R72"/>
      <c r="S72"/>
      <c r="T72"/>
      <c r="U72"/>
      <c r="V72"/>
    </row>
    <row r="73" spans="1:22" ht="12" customHeight="1" x14ac:dyDescent="0.25">
      <c r="A73" s="5" t="s">
        <v>180</v>
      </c>
      <c r="B73" s="5" t="s">
        <v>21</v>
      </c>
      <c r="C73" s="5" t="s">
        <v>270</v>
      </c>
      <c r="D73" s="5" t="s">
        <v>269</v>
      </c>
      <c r="E73" s="8">
        <v>45778</v>
      </c>
      <c r="F73" s="8">
        <v>45962</v>
      </c>
      <c r="G73" s="15">
        <v>76000</v>
      </c>
      <c r="H73" s="15">
        <v>0</v>
      </c>
      <c r="I73" s="15">
        <f t="shared" si="10"/>
        <v>76000</v>
      </c>
      <c r="J73" s="15">
        <v>2181.1999999999998</v>
      </c>
      <c r="K73" s="15">
        <v>6497.56</v>
      </c>
      <c r="L73" s="15">
        <v>2310.4</v>
      </c>
      <c r="M73" s="15">
        <v>25</v>
      </c>
      <c r="N73" s="15">
        <f t="shared" si="13"/>
        <v>11014.16</v>
      </c>
      <c r="O73" s="15">
        <f t="shared" si="14"/>
        <v>64985.84</v>
      </c>
      <c r="P73" s="5"/>
      <c r="R73"/>
      <c r="S73"/>
      <c r="T73"/>
      <c r="U73"/>
      <c r="V73"/>
    </row>
    <row r="74" spans="1:22" ht="12" customHeight="1" x14ac:dyDescent="0.25">
      <c r="A74" s="5" t="s">
        <v>184</v>
      </c>
      <c r="B74" s="5" t="s">
        <v>21</v>
      </c>
      <c r="C74" s="5" t="s">
        <v>270</v>
      </c>
      <c r="D74" s="5" t="s">
        <v>269</v>
      </c>
      <c r="E74" s="8">
        <v>45809</v>
      </c>
      <c r="F74" s="8">
        <v>45992</v>
      </c>
      <c r="G74" s="15">
        <v>76000</v>
      </c>
      <c r="H74" s="15">
        <v>0</v>
      </c>
      <c r="I74" s="15">
        <f t="shared" si="10"/>
        <v>76000</v>
      </c>
      <c r="J74" s="15">
        <v>2181.1999999999998</v>
      </c>
      <c r="K74" s="15">
        <v>6497.56</v>
      </c>
      <c r="L74" s="15">
        <v>2310.4</v>
      </c>
      <c r="M74" s="15">
        <v>25</v>
      </c>
      <c r="N74" s="15">
        <f t="shared" si="13"/>
        <v>11014.16</v>
      </c>
      <c r="O74" s="15">
        <f t="shared" si="14"/>
        <v>64985.84</v>
      </c>
      <c r="P74" s="5"/>
      <c r="R74"/>
      <c r="S74"/>
      <c r="T74"/>
      <c r="U74"/>
      <c r="V74"/>
    </row>
    <row r="75" spans="1:22" ht="12" customHeight="1" x14ac:dyDescent="0.25">
      <c r="A75" s="5" t="s">
        <v>181</v>
      </c>
      <c r="B75" s="5" t="s">
        <v>21</v>
      </c>
      <c r="C75" s="5" t="s">
        <v>270</v>
      </c>
      <c r="D75" s="5" t="s">
        <v>268</v>
      </c>
      <c r="E75" s="8">
        <v>45717</v>
      </c>
      <c r="F75" s="8">
        <v>45901</v>
      </c>
      <c r="G75" s="15">
        <v>50000</v>
      </c>
      <c r="H75" s="15">
        <v>0</v>
      </c>
      <c r="I75" s="15">
        <f t="shared" si="10"/>
        <v>50000</v>
      </c>
      <c r="J75" s="15">
        <v>1435</v>
      </c>
      <c r="K75" s="15">
        <v>0</v>
      </c>
      <c r="L75" s="15">
        <v>1520</v>
      </c>
      <c r="M75" s="15">
        <v>25</v>
      </c>
      <c r="N75" s="15">
        <f t="shared" si="13"/>
        <v>2980</v>
      </c>
      <c r="O75" s="15">
        <f t="shared" si="14"/>
        <v>47020</v>
      </c>
      <c r="P75" s="5"/>
      <c r="R75"/>
      <c r="S75"/>
      <c r="T75"/>
      <c r="U75"/>
      <c r="V75"/>
    </row>
    <row r="76" spans="1:22" ht="12" customHeight="1" x14ac:dyDescent="0.25">
      <c r="A76" s="5" t="s">
        <v>289</v>
      </c>
      <c r="B76" s="5" t="s">
        <v>21</v>
      </c>
      <c r="C76" s="5" t="s">
        <v>270</v>
      </c>
      <c r="D76" s="5" t="s">
        <v>268</v>
      </c>
      <c r="E76" s="8">
        <v>45809</v>
      </c>
      <c r="F76" s="8">
        <v>45992</v>
      </c>
      <c r="G76" s="15">
        <v>76000</v>
      </c>
      <c r="H76" s="15">
        <v>0</v>
      </c>
      <c r="I76" s="15">
        <f t="shared" si="10"/>
        <v>76000</v>
      </c>
      <c r="J76" s="15">
        <v>2181.1999999999998</v>
      </c>
      <c r="K76" s="15">
        <v>6497.56</v>
      </c>
      <c r="L76" s="15">
        <v>2310.4</v>
      </c>
      <c r="M76" s="15">
        <v>25</v>
      </c>
      <c r="N76" s="15">
        <f t="shared" si="13"/>
        <v>11014.16</v>
      </c>
      <c r="O76" s="15">
        <f t="shared" si="14"/>
        <v>64985.84</v>
      </c>
      <c r="P76" s="5"/>
      <c r="R76"/>
      <c r="S76"/>
      <c r="T76"/>
      <c r="U76"/>
      <c r="V76"/>
    </row>
    <row r="77" spans="1:22" ht="12" customHeight="1" x14ac:dyDescent="0.25">
      <c r="A77" s="5" t="s">
        <v>316</v>
      </c>
      <c r="B77" s="5" t="s">
        <v>21</v>
      </c>
      <c r="C77" s="5" t="s">
        <v>270</v>
      </c>
      <c r="D77" s="5" t="s">
        <v>268</v>
      </c>
      <c r="E77" s="8">
        <v>45778</v>
      </c>
      <c r="F77" s="8">
        <v>45962</v>
      </c>
      <c r="G77" s="15">
        <v>76000</v>
      </c>
      <c r="H77" s="15">
        <v>0</v>
      </c>
      <c r="I77" s="15">
        <f t="shared" si="10"/>
        <v>76000</v>
      </c>
      <c r="J77" s="15">
        <v>2181.1999999999998</v>
      </c>
      <c r="K77" s="15">
        <v>6497.56</v>
      </c>
      <c r="L77" s="15">
        <v>2310.4</v>
      </c>
      <c r="M77" s="15">
        <v>685</v>
      </c>
      <c r="N77" s="15">
        <f t="shared" si="13"/>
        <v>11674.16</v>
      </c>
      <c r="O77" s="15">
        <f t="shared" si="14"/>
        <v>64325.84</v>
      </c>
      <c r="P77" s="5"/>
      <c r="R77"/>
      <c r="S77"/>
      <c r="T77"/>
      <c r="U77"/>
      <c r="V77"/>
    </row>
    <row r="78" spans="1:22" ht="12" customHeight="1" x14ac:dyDescent="0.25">
      <c r="A78" s="5" t="s">
        <v>206</v>
      </c>
      <c r="B78" s="5" t="s">
        <v>17</v>
      </c>
      <c r="C78" s="5" t="s">
        <v>270</v>
      </c>
      <c r="D78" s="5" t="s">
        <v>268</v>
      </c>
      <c r="E78" s="8">
        <v>45870</v>
      </c>
      <c r="F78" s="8">
        <v>46054</v>
      </c>
      <c r="G78" s="15">
        <v>35000</v>
      </c>
      <c r="H78" s="15">
        <v>0</v>
      </c>
      <c r="I78" s="15">
        <f t="shared" si="10"/>
        <v>35000</v>
      </c>
      <c r="J78" s="15">
        <v>1004.5</v>
      </c>
      <c r="K78" s="15">
        <v>0</v>
      </c>
      <c r="L78" s="15">
        <v>1064</v>
      </c>
      <c r="M78" s="15">
        <v>25</v>
      </c>
      <c r="N78" s="15">
        <f t="shared" si="13"/>
        <v>2093.5</v>
      </c>
      <c r="O78" s="15">
        <f t="shared" si="14"/>
        <v>32906.5</v>
      </c>
      <c r="P78" s="5"/>
      <c r="R78"/>
      <c r="S78"/>
      <c r="T78"/>
      <c r="U78"/>
      <c r="V78"/>
    </row>
    <row r="79" spans="1:22" ht="12" customHeight="1" thickBot="1" x14ac:dyDescent="0.3">
      <c r="E79" s="8"/>
      <c r="F79" s="8"/>
      <c r="G79" s="19">
        <f>SUM(G60:G78)</f>
        <v>1423000</v>
      </c>
      <c r="H79" s="19">
        <f t="shared" ref="H79:O79" si="15">SUM(H60:H78)</f>
        <v>0</v>
      </c>
      <c r="I79" s="19">
        <f t="shared" si="15"/>
        <v>1423000</v>
      </c>
      <c r="J79" s="19">
        <f t="shared" si="15"/>
        <v>40840.1</v>
      </c>
      <c r="K79" s="19">
        <v>122464.55999999997</v>
      </c>
      <c r="L79" s="19">
        <f t="shared" si="15"/>
        <v>43259.200000000012</v>
      </c>
      <c r="M79" s="19">
        <f t="shared" si="15"/>
        <v>27739.879999999986</v>
      </c>
      <c r="N79" s="19">
        <f t="shared" si="15"/>
        <v>234303.74000000002</v>
      </c>
      <c r="O79" s="19">
        <f t="shared" si="15"/>
        <v>1188696.26</v>
      </c>
      <c r="P79" s="5"/>
      <c r="R79"/>
      <c r="S79"/>
      <c r="T79"/>
      <c r="U79"/>
      <c r="V79"/>
    </row>
    <row r="80" spans="1:22" ht="12" customHeight="1" x14ac:dyDescent="0.25">
      <c r="G80" s="5"/>
      <c r="H80" s="5"/>
      <c r="I80" s="5"/>
      <c r="J80" s="5"/>
      <c r="K80" s="5"/>
      <c r="L80" s="5"/>
      <c r="M80" s="5"/>
      <c r="N80" s="5"/>
      <c r="O80" s="5"/>
      <c r="P80" s="5"/>
      <c r="R80"/>
      <c r="S80"/>
      <c r="T80"/>
      <c r="U80"/>
      <c r="V80"/>
    </row>
    <row r="81" spans="1:22" ht="12" customHeight="1" x14ac:dyDescent="0.25">
      <c r="G81" s="5"/>
      <c r="H81" s="5"/>
      <c r="I81" s="5"/>
      <c r="J81" s="5"/>
      <c r="K81" s="5"/>
      <c r="L81" s="5"/>
      <c r="M81" s="5"/>
      <c r="N81" s="5"/>
      <c r="O81" s="5"/>
      <c r="P81" s="5"/>
      <c r="R81"/>
      <c r="S81"/>
      <c r="T81"/>
      <c r="U81"/>
      <c r="V81"/>
    </row>
    <row r="82" spans="1:22" ht="12" customHeight="1" x14ac:dyDescent="0.25">
      <c r="A82" s="11" t="s">
        <v>141</v>
      </c>
      <c r="E82" s="8"/>
      <c r="F82" s="8"/>
      <c r="G82" s="15"/>
      <c r="I82" s="15"/>
      <c r="N82" s="15"/>
      <c r="O82" s="15"/>
      <c r="P82" s="5"/>
      <c r="R82"/>
      <c r="S82"/>
      <c r="T82"/>
      <c r="U82"/>
      <c r="V82"/>
    </row>
    <row r="83" spans="1:22" ht="12" customHeight="1" x14ac:dyDescent="0.25">
      <c r="A83" s="21" t="s">
        <v>330</v>
      </c>
      <c r="B83" s="21" t="s">
        <v>341</v>
      </c>
      <c r="C83" s="21" t="s">
        <v>331</v>
      </c>
      <c r="D83" s="21" t="s">
        <v>332</v>
      </c>
      <c r="E83" s="21" t="s">
        <v>333</v>
      </c>
      <c r="F83" s="21" t="s">
        <v>334</v>
      </c>
      <c r="G83" s="22" t="s">
        <v>335</v>
      </c>
      <c r="H83" s="22" t="s">
        <v>336</v>
      </c>
      <c r="I83" s="22" t="s">
        <v>337</v>
      </c>
      <c r="J83" s="22" t="s">
        <v>0</v>
      </c>
      <c r="K83" s="22" t="s">
        <v>1</v>
      </c>
      <c r="L83" s="22" t="s">
        <v>2</v>
      </c>
      <c r="M83" s="22" t="s">
        <v>338</v>
      </c>
      <c r="N83" s="22" t="s">
        <v>339</v>
      </c>
      <c r="O83" s="22" t="s">
        <v>340</v>
      </c>
      <c r="P83" s="5"/>
      <c r="R83"/>
      <c r="S83"/>
      <c r="T83"/>
      <c r="U83"/>
      <c r="V83"/>
    </row>
    <row r="84" spans="1:22" ht="12" customHeight="1" x14ac:dyDescent="0.25">
      <c r="A84" s="5" t="s">
        <v>362</v>
      </c>
      <c r="B84" s="5" t="s">
        <v>142</v>
      </c>
      <c r="C84" s="5" t="s">
        <v>270</v>
      </c>
      <c r="D84" s="5" t="s">
        <v>268</v>
      </c>
      <c r="E84" s="8">
        <v>45717</v>
      </c>
      <c r="F84" s="8">
        <v>45901</v>
      </c>
      <c r="G84" s="15">
        <v>150000</v>
      </c>
      <c r="H84" s="15">
        <v>0</v>
      </c>
      <c r="I84" s="15">
        <f t="shared" ref="I84" si="16">+G84+H84</f>
        <v>150000</v>
      </c>
      <c r="J84" s="15">
        <v>4305</v>
      </c>
      <c r="K84" s="15">
        <v>23437.75</v>
      </c>
      <c r="L84" s="15">
        <v>4560</v>
      </c>
      <c r="M84" s="15">
        <v>2740.45999999999</v>
      </c>
      <c r="N84" s="15">
        <f t="shared" ref="N84" si="17">+J84+K84+L84+M84</f>
        <v>35043.209999999992</v>
      </c>
      <c r="O84" s="15">
        <f t="shared" ref="O84" si="18">+I84-N84</f>
        <v>114956.79000000001</v>
      </c>
      <c r="P84" s="5"/>
      <c r="R84"/>
      <c r="S84"/>
      <c r="T84"/>
      <c r="U84"/>
      <c r="V84"/>
    </row>
    <row r="85" spans="1:22" ht="12" customHeight="1" thickBot="1" x14ac:dyDescent="0.3">
      <c r="E85" s="8"/>
      <c r="F85" s="8"/>
      <c r="G85" s="19">
        <f>SUM(G84)</f>
        <v>150000</v>
      </c>
      <c r="H85" s="19">
        <f t="shared" ref="H85:O85" si="19">SUM(H84)</f>
        <v>0</v>
      </c>
      <c r="I85" s="19">
        <f t="shared" si="19"/>
        <v>150000</v>
      </c>
      <c r="J85" s="19">
        <f t="shared" si="19"/>
        <v>4305</v>
      </c>
      <c r="K85" s="19">
        <v>23437.75</v>
      </c>
      <c r="L85" s="19">
        <f t="shared" si="19"/>
        <v>4560</v>
      </c>
      <c r="M85" s="19">
        <f t="shared" si="19"/>
        <v>2740.45999999999</v>
      </c>
      <c r="N85" s="19">
        <f t="shared" si="19"/>
        <v>35043.209999999992</v>
      </c>
      <c r="O85" s="19">
        <f t="shared" si="19"/>
        <v>114956.79000000001</v>
      </c>
      <c r="P85" s="5"/>
      <c r="R85"/>
      <c r="S85"/>
      <c r="T85"/>
      <c r="U85"/>
      <c r="V85"/>
    </row>
    <row r="86" spans="1:22" ht="12" customHeight="1" x14ac:dyDescent="0.25">
      <c r="G86" s="5"/>
      <c r="H86" s="5"/>
      <c r="I86" s="5"/>
      <c r="J86" s="5"/>
      <c r="K86" s="5"/>
      <c r="L86" s="5"/>
      <c r="M86" s="5"/>
      <c r="N86" s="5"/>
      <c r="O86" s="5"/>
      <c r="P86" s="5"/>
      <c r="R86"/>
      <c r="S86"/>
      <c r="T86"/>
      <c r="U86"/>
      <c r="V86"/>
    </row>
    <row r="87" spans="1:22" ht="12" customHeight="1" x14ac:dyDescent="0.25">
      <c r="G87" s="5"/>
      <c r="H87" s="5"/>
      <c r="I87" s="5"/>
      <c r="J87" s="5"/>
      <c r="K87" s="5"/>
      <c r="L87" s="5"/>
      <c r="M87" s="5"/>
      <c r="N87" s="5"/>
      <c r="O87" s="5"/>
      <c r="P87" s="5"/>
      <c r="R87"/>
      <c r="S87"/>
      <c r="T87"/>
      <c r="U87"/>
      <c r="V87"/>
    </row>
    <row r="88" spans="1:22" ht="12" customHeight="1" x14ac:dyDescent="0.25">
      <c r="A88" s="11" t="s">
        <v>143</v>
      </c>
      <c r="E88" s="8"/>
      <c r="F88" s="8"/>
      <c r="G88" s="15"/>
      <c r="I88" s="15"/>
      <c r="N88" s="15"/>
      <c r="O88" s="15"/>
      <c r="P88" s="5"/>
      <c r="R88"/>
      <c r="S88"/>
      <c r="T88"/>
      <c r="U88"/>
      <c r="V88"/>
    </row>
    <row r="89" spans="1:22" ht="12" customHeight="1" x14ac:dyDescent="0.25">
      <c r="A89" s="21" t="s">
        <v>330</v>
      </c>
      <c r="B89" s="21" t="s">
        <v>341</v>
      </c>
      <c r="C89" s="21" t="s">
        <v>331</v>
      </c>
      <c r="D89" s="21" t="s">
        <v>332</v>
      </c>
      <c r="E89" s="21" t="s">
        <v>333</v>
      </c>
      <c r="F89" s="21" t="s">
        <v>334</v>
      </c>
      <c r="G89" s="22" t="s">
        <v>335</v>
      </c>
      <c r="H89" s="22" t="s">
        <v>336</v>
      </c>
      <c r="I89" s="22" t="s">
        <v>337</v>
      </c>
      <c r="J89" s="22" t="s">
        <v>0</v>
      </c>
      <c r="K89" s="22" t="s">
        <v>1</v>
      </c>
      <c r="L89" s="22" t="s">
        <v>2</v>
      </c>
      <c r="M89" s="22" t="s">
        <v>338</v>
      </c>
      <c r="N89" s="22" t="s">
        <v>339</v>
      </c>
      <c r="O89" s="22" t="s">
        <v>340</v>
      </c>
      <c r="P89" s="5"/>
      <c r="R89"/>
      <c r="S89"/>
      <c r="T89"/>
      <c r="U89"/>
      <c r="V89"/>
    </row>
    <row r="90" spans="1:22" s="3" customFormat="1" ht="12" customHeight="1" x14ac:dyDescent="0.25">
      <c r="A90" s="10" t="s">
        <v>144</v>
      </c>
      <c r="B90" s="10" t="s">
        <v>145</v>
      </c>
      <c r="C90" s="10" t="s">
        <v>270</v>
      </c>
      <c r="D90" s="10" t="s">
        <v>268</v>
      </c>
      <c r="E90" s="9">
        <v>45717</v>
      </c>
      <c r="F90" s="9">
        <v>45901</v>
      </c>
      <c r="G90" s="15">
        <v>128000</v>
      </c>
      <c r="H90" s="15">
        <v>0</v>
      </c>
      <c r="I90" s="15">
        <f>+G90+H90</f>
        <v>128000</v>
      </c>
      <c r="J90" s="15">
        <v>3673.6</v>
      </c>
      <c r="K90" s="15">
        <v>18691.669999999998</v>
      </c>
      <c r="L90" s="15">
        <v>3891.2</v>
      </c>
      <c r="M90" s="15">
        <v>25</v>
      </c>
      <c r="N90" s="15">
        <f>+J90+K90+L90+M90</f>
        <v>26281.469999999998</v>
      </c>
      <c r="O90" s="15">
        <f>+I90-N90</f>
        <v>101718.53</v>
      </c>
      <c r="P90" s="10"/>
      <c r="R90" s="26"/>
      <c r="S90" s="26"/>
      <c r="T90" s="26"/>
      <c r="U90" s="26"/>
      <c r="V90" s="26"/>
    </row>
    <row r="91" spans="1:22" s="3" customFormat="1" ht="12" customHeight="1" x14ac:dyDescent="0.25">
      <c r="A91" s="10" t="s">
        <v>146</v>
      </c>
      <c r="B91" s="10" t="s">
        <v>147</v>
      </c>
      <c r="C91" s="10" t="s">
        <v>270</v>
      </c>
      <c r="D91" s="10" t="s">
        <v>269</v>
      </c>
      <c r="E91" s="9">
        <v>45778</v>
      </c>
      <c r="F91" s="9">
        <v>45962</v>
      </c>
      <c r="G91" s="15">
        <v>55000</v>
      </c>
      <c r="H91" s="15">
        <v>0</v>
      </c>
      <c r="I91" s="15">
        <f t="shared" ref="I91" si="20">+G91+H91</f>
        <v>55000</v>
      </c>
      <c r="J91" s="15">
        <v>1578.5</v>
      </c>
      <c r="K91" s="15">
        <v>2559.6799999999998</v>
      </c>
      <c r="L91" s="15">
        <v>1672</v>
      </c>
      <c r="M91" s="15">
        <v>25</v>
      </c>
      <c r="N91" s="15">
        <f t="shared" ref="N91" si="21">+J91+K91+L91+M91</f>
        <v>5835.18</v>
      </c>
      <c r="O91" s="15">
        <f t="shared" ref="O91" si="22">+I91-N91</f>
        <v>49164.82</v>
      </c>
      <c r="P91" s="10"/>
      <c r="R91" s="26"/>
      <c r="S91" s="26"/>
      <c r="T91" s="26"/>
      <c r="U91" s="26"/>
      <c r="V91" s="26"/>
    </row>
    <row r="92" spans="1:22" ht="12" customHeight="1" thickBot="1" x14ac:dyDescent="0.3">
      <c r="E92" s="8"/>
      <c r="F92" s="8"/>
      <c r="G92" s="19">
        <f>SUM(G90:G91)</f>
        <v>183000</v>
      </c>
      <c r="H92" s="19">
        <f t="shared" ref="H92:O92" si="23">SUM(H90:H91)</f>
        <v>0</v>
      </c>
      <c r="I92" s="19">
        <f t="shared" si="23"/>
        <v>183000</v>
      </c>
      <c r="J92" s="19">
        <f t="shared" si="23"/>
        <v>5252.1</v>
      </c>
      <c r="K92" s="19">
        <f t="shared" si="23"/>
        <v>21251.35</v>
      </c>
      <c r="L92" s="19">
        <f t="shared" si="23"/>
        <v>5563.2</v>
      </c>
      <c r="M92" s="19">
        <f t="shared" si="23"/>
        <v>50</v>
      </c>
      <c r="N92" s="19">
        <f t="shared" si="23"/>
        <v>32116.649999999998</v>
      </c>
      <c r="O92" s="19">
        <f t="shared" si="23"/>
        <v>150883.35</v>
      </c>
      <c r="P92" s="5"/>
      <c r="R92"/>
      <c r="S92"/>
      <c r="T92"/>
      <c r="U92"/>
      <c r="V92"/>
    </row>
    <row r="93" spans="1:22" ht="12" customHeight="1" x14ac:dyDescent="0.25">
      <c r="G93" s="5"/>
      <c r="H93" s="5"/>
      <c r="I93" s="5"/>
      <c r="J93" s="5"/>
      <c r="K93" s="5"/>
      <c r="L93" s="5"/>
      <c r="M93" s="5"/>
      <c r="N93" s="5"/>
      <c r="O93" s="5"/>
      <c r="P93" s="5"/>
      <c r="R93"/>
      <c r="S93"/>
      <c r="T93"/>
      <c r="U93"/>
      <c r="V93"/>
    </row>
    <row r="94" spans="1:22" ht="12" customHeight="1" x14ac:dyDescent="0.25">
      <c r="G94" s="5"/>
      <c r="H94" s="5"/>
      <c r="I94" s="5"/>
      <c r="J94" s="5"/>
      <c r="K94" s="5"/>
      <c r="L94" s="5"/>
      <c r="M94" s="5"/>
      <c r="N94" s="5"/>
      <c r="O94" s="5"/>
      <c r="P94" s="5"/>
      <c r="R94"/>
      <c r="S94"/>
      <c r="T94"/>
      <c r="U94"/>
      <c r="V94"/>
    </row>
    <row r="95" spans="1:22" ht="12" customHeight="1" x14ac:dyDescent="0.25">
      <c r="A95" s="11" t="s">
        <v>219</v>
      </c>
      <c r="E95" s="8"/>
      <c r="F95" s="8"/>
      <c r="G95" s="15"/>
      <c r="I95" s="15"/>
      <c r="N95" s="15"/>
      <c r="O95" s="15"/>
      <c r="P95" s="5"/>
      <c r="R95"/>
      <c r="S95"/>
      <c r="T95"/>
      <c r="U95"/>
      <c r="V95"/>
    </row>
    <row r="96" spans="1:22" ht="12" customHeight="1" x14ac:dyDescent="0.25">
      <c r="A96" s="21" t="s">
        <v>330</v>
      </c>
      <c r="B96" s="21" t="s">
        <v>341</v>
      </c>
      <c r="C96" s="21" t="s">
        <v>331</v>
      </c>
      <c r="D96" s="21" t="s">
        <v>332</v>
      </c>
      <c r="E96" s="21" t="s">
        <v>333</v>
      </c>
      <c r="F96" s="21" t="s">
        <v>334</v>
      </c>
      <c r="G96" s="22" t="s">
        <v>335</v>
      </c>
      <c r="H96" s="22" t="s">
        <v>336</v>
      </c>
      <c r="I96" s="22" t="s">
        <v>337</v>
      </c>
      <c r="J96" s="22" t="s">
        <v>0</v>
      </c>
      <c r="K96" s="22" t="s">
        <v>1</v>
      </c>
      <c r="L96" s="22" t="s">
        <v>2</v>
      </c>
      <c r="M96" s="22" t="s">
        <v>338</v>
      </c>
      <c r="N96" s="22" t="s">
        <v>339</v>
      </c>
      <c r="O96" s="22" t="s">
        <v>340</v>
      </c>
      <c r="P96" s="5"/>
      <c r="R96"/>
      <c r="S96"/>
      <c r="T96"/>
      <c r="U96"/>
      <c r="V96"/>
    </row>
    <row r="97" spans="1:22" ht="12" customHeight="1" x14ac:dyDescent="0.25">
      <c r="A97" s="5" t="s">
        <v>229</v>
      </c>
      <c r="B97" s="5" t="s">
        <v>230</v>
      </c>
      <c r="C97" s="5" t="s">
        <v>270</v>
      </c>
      <c r="D97" s="5" t="s">
        <v>269</v>
      </c>
      <c r="E97" s="8">
        <v>45870</v>
      </c>
      <c r="F97" s="8">
        <v>46054</v>
      </c>
      <c r="G97" s="15">
        <v>150000</v>
      </c>
      <c r="H97" s="15">
        <v>0</v>
      </c>
      <c r="I97" s="15">
        <f t="shared" ref="I97:I113" si="24">+G97+H97</f>
        <v>150000</v>
      </c>
      <c r="J97" s="15">
        <v>4305</v>
      </c>
      <c r="K97" s="15">
        <v>23866.62</v>
      </c>
      <c r="L97" s="15">
        <v>4560</v>
      </c>
      <c r="M97" s="15">
        <v>25</v>
      </c>
      <c r="N97" s="15">
        <f t="shared" ref="N97:N113" si="25">+J97+K97+L97+M97</f>
        <v>32756.62</v>
      </c>
      <c r="O97" s="15">
        <f t="shared" ref="O97:O113" si="26">+I97-N97</f>
        <v>117243.38</v>
      </c>
      <c r="P97" s="5"/>
      <c r="R97"/>
      <c r="S97"/>
      <c r="T97"/>
      <c r="U97"/>
      <c r="V97"/>
    </row>
    <row r="98" spans="1:22" ht="12" customHeight="1" x14ac:dyDescent="0.25">
      <c r="A98" s="5" t="s">
        <v>221</v>
      </c>
      <c r="B98" s="5" t="s">
        <v>53</v>
      </c>
      <c r="C98" s="5" t="s">
        <v>270</v>
      </c>
      <c r="D98" s="5" t="s">
        <v>268</v>
      </c>
      <c r="E98" s="8">
        <v>45778</v>
      </c>
      <c r="F98" s="8">
        <v>45962</v>
      </c>
      <c r="G98" s="15">
        <v>76000</v>
      </c>
      <c r="H98" s="15">
        <v>0</v>
      </c>
      <c r="I98" s="15">
        <f t="shared" si="24"/>
        <v>76000</v>
      </c>
      <c r="J98" s="15">
        <v>2181.1999999999998</v>
      </c>
      <c r="K98" s="15">
        <v>6497.56</v>
      </c>
      <c r="L98" s="15">
        <v>2310.4</v>
      </c>
      <c r="M98" s="15">
        <v>25</v>
      </c>
      <c r="N98" s="15">
        <f t="shared" si="25"/>
        <v>11014.16</v>
      </c>
      <c r="O98" s="15">
        <f t="shared" si="26"/>
        <v>64985.84</v>
      </c>
      <c r="P98" s="5"/>
      <c r="R98"/>
      <c r="S98"/>
      <c r="T98"/>
      <c r="U98"/>
      <c r="V98"/>
    </row>
    <row r="99" spans="1:22" ht="12" customHeight="1" x14ac:dyDescent="0.25">
      <c r="A99" s="5" t="s">
        <v>346</v>
      </c>
      <c r="B99" s="5" t="s">
        <v>53</v>
      </c>
      <c r="C99" s="5" t="s">
        <v>270</v>
      </c>
      <c r="D99" s="5" t="s">
        <v>268</v>
      </c>
      <c r="E99" s="8">
        <v>45809</v>
      </c>
      <c r="F99" s="8">
        <v>45992</v>
      </c>
      <c r="G99" s="15">
        <v>76000</v>
      </c>
      <c r="H99" s="15">
        <v>0</v>
      </c>
      <c r="I99" s="15">
        <f t="shared" si="24"/>
        <v>76000</v>
      </c>
      <c r="J99" s="15">
        <v>2181.1999999999998</v>
      </c>
      <c r="K99" s="15">
        <v>6497.56</v>
      </c>
      <c r="L99" s="15">
        <v>2310.4</v>
      </c>
      <c r="M99" s="15">
        <v>25</v>
      </c>
      <c r="N99" s="15">
        <f t="shared" si="25"/>
        <v>11014.16</v>
      </c>
      <c r="O99" s="15">
        <f t="shared" si="26"/>
        <v>64985.84</v>
      </c>
      <c r="P99" s="5"/>
      <c r="R99"/>
      <c r="S99"/>
      <c r="T99"/>
      <c r="U99"/>
      <c r="V99"/>
    </row>
    <row r="100" spans="1:22" ht="12" customHeight="1" x14ac:dyDescent="0.25">
      <c r="A100" s="5" t="s">
        <v>232</v>
      </c>
      <c r="B100" s="5" t="s">
        <v>154</v>
      </c>
      <c r="C100" s="5" t="s">
        <v>270</v>
      </c>
      <c r="D100" s="5" t="s">
        <v>269</v>
      </c>
      <c r="E100" s="8">
        <v>45870</v>
      </c>
      <c r="F100" s="8">
        <v>46054</v>
      </c>
      <c r="G100" s="15">
        <v>76000</v>
      </c>
      <c r="H100" s="15">
        <v>0</v>
      </c>
      <c r="I100" s="15">
        <f t="shared" si="24"/>
        <v>76000</v>
      </c>
      <c r="J100" s="15">
        <v>2181.1999999999998</v>
      </c>
      <c r="K100" s="15">
        <v>6497.56</v>
      </c>
      <c r="L100" s="15">
        <v>2310.4</v>
      </c>
      <c r="M100" s="15">
        <v>25</v>
      </c>
      <c r="N100" s="15">
        <f t="shared" si="25"/>
        <v>11014.16</v>
      </c>
      <c r="O100" s="15">
        <f t="shared" si="26"/>
        <v>64985.84</v>
      </c>
      <c r="P100" s="5"/>
      <c r="R100"/>
      <c r="S100"/>
      <c r="T100"/>
      <c r="U100"/>
      <c r="V100"/>
    </row>
    <row r="101" spans="1:22" ht="12" customHeight="1" x14ac:dyDescent="0.25">
      <c r="A101" s="5" t="s">
        <v>286</v>
      </c>
      <c r="B101" s="5" t="s">
        <v>224</v>
      </c>
      <c r="C101" s="5" t="s">
        <v>270</v>
      </c>
      <c r="D101" s="5" t="s">
        <v>269</v>
      </c>
      <c r="E101" s="8">
        <v>45778</v>
      </c>
      <c r="F101" s="8">
        <v>45962</v>
      </c>
      <c r="G101" s="15">
        <v>76000</v>
      </c>
      <c r="H101" s="15">
        <v>0</v>
      </c>
      <c r="I101" s="15">
        <f t="shared" si="24"/>
        <v>76000</v>
      </c>
      <c r="J101" s="15">
        <v>2181.1999999999998</v>
      </c>
      <c r="K101" s="15">
        <v>6497.56</v>
      </c>
      <c r="L101" s="15">
        <v>2310.4</v>
      </c>
      <c r="M101" s="15">
        <v>25</v>
      </c>
      <c r="N101" s="15">
        <f t="shared" si="25"/>
        <v>11014.16</v>
      </c>
      <c r="O101" s="15">
        <f t="shared" si="26"/>
        <v>64985.84</v>
      </c>
      <c r="P101" s="5"/>
      <c r="R101"/>
      <c r="S101"/>
      <c r="T101"/>
      <c r="U101"/>
      <c r="V101"/>
    </row>
    <row r="102" spans="1:22" ht="12" customHeight="1" x14ac:dyDescent="0.25">
      <c r="A102" s="5" t="s">
        <v>237</v>
      </c>
      <c r="B102" s="5" t="s">
        <v>224</v>
      </c>
      <c r="C102" s="5" t="s">
        <v>270</v>
      </c>
      <c r="D102" s="5" t="s">
        <v>268</v>
      </c>
      <c r="E102" s="8">
        <v>45717</v>
      </c>
      <c r="F102" s="8">
        <v>45901</v>
      </c>
      <c r="G102" s="15">
        <v>76000</v>
      </c>
      <c r="H102" s="15">
        <v>0</v>
      </c>
      <c r="I102" s="15">
        <f t="shared" si="24"/>
        <v>76000</v>
      </c>
      <c r="J102" s="15">
        <v>2181.1999999999998</v>
      </c>
      <c r="K102" s="15">
        <v>6497.56</v>
      </c>
      <c r="L102" s="15">
        <v>2310.4</v>
      </c>
      <c r="M102" s="15">
        <v>25</v>
      </c>
      <c r="N102" s="15">
        <f t="shared" si="25"/>
        <v>11014.16</v>
      </c>
      <c r="O102" s="15">
        <f t="shared" si="26"/>
        <v>64985.84</v>
      </c>
      <c r="P102" s="5"/>
      <c r="R102"/>
      <c r="S102"/>
      <c r="T102"/>
      <c r="U102"/>
      <c r="V102"/>
    </row>
    <row r="103" spans="1:22" ht="12" customHeight="1" x14ac:dyDescent="0.25">
      <c r="A103" s="5" t="s">
        <v>223</v>
      </c>
      <c r="B103" s="5" t="s">
        <v>224</v>
      </c>
      <c r="C103" s="5" t="s">
        <v>270</v>
      </c>
      <c r="D103" s="5" t="s">
        <v>269</v>
      </c>
      <c r="E103" s="8">
        <v>45778</v>
      </c>
      <c r="F103" s="8">
        <v>45962</v>
      </c>
      <c r="G103" s="15">
        <v>76000</v>
      </c>
      <c r="H103" s="15">
        <v>0</v>
      </c>
      <c r="I103" s="15">
        <f t="shared" si="24"/>
        <v>76000</v>
      </c>
      <c r="J103" s="15">
        <v>2181.1999999999998</v>
      </c>
      <c r="K103" s="15">
        <v>6497.56</v>
      </c>
      <c r="L103" s="15">
        <v>2310.4</v>
      </c>
      <c r="M103" s="15">
        <v>1025</v>
      </c>
      <c r="N103" s="15">
        <f t="shared" si="25"/>
        <v>12014.16</v>
      </c>
      <c r="O103" s="15">
        <f t="shared" si="26"/>
        <v>63985.84</v>
      </c>
      <c r="P103" s="5"/>
      <c r="R103"/>
      <c r="S103"/>
      <c r="T103"/>
      <c r="U103"/>
      <c r="V103"/>
    </row>
    <row r="104" spans="1:22" ht="12" customHeight="1" x14ac:dyDescent="0.25">
      <c r="A104" s="5" t="s">
        <v>234</v>
      </c>
      <c r="B104" s="5" t="s">
        <v>154</v>
      </c>
      <c r="C104" s="5" t="s">
        <v>270</v>
      </c>
      <c r="D104" s="5" t="s">
        <v>269</v>
      </c>
      <c r="E104" s="8">
        <v>45870</v>
      </c>
      <c r="F104" s="8">
        <v>46054</v>
      </c>
      <c r="G104" s="15">
        <v>76000</v>
      </c>
      <c r="H104" s="15">
        <v>0</v>
      </c>
      <c r="I104" s="15">
        <f t="shared" si="24"/>
        <v>76000</v>
      </c>
      <c r="J104" s="15">
        <v>2181.1999999999998</v>
      </c>
      <c r="K104" s="15">
        <v>6497.56</v>
      </c>
      <c r="L104" s="15">
        <v>2310.4</v>
      </c>
      <c r="M104" s="15">
        <v>25</v>
      </c>
      <c r="N104" s="15">
        <f t="shared" si="25"/>
        <v>11014.16</v>
      </c>
      <c r="O104" s="15">
        <f t="shared" si="26"/>
        <v>64985.84</v>
      </c>
      <c r="P104" s="5"/>
      <c r="R104"/>
      <c r="S104"/>
      <c r="T104"/>
      <c r="U104"/>
      <c r="V104"/>
    </row>
    <row r="105" spans="1:22" ht="12" customHeight="1" x14ac:dyDescent="0.25">
      <c r="A105" s="5" t="s">
        <v>227</v>
      </c>
      <c r="B105" s="5" t="s">
        <v>226</v>
      </c>
      <c r="C105" s="5" t="s">
        <v>270</v>
      </c>
      <c r="D105" s="5" t="s">
        <v>269</v>
      </c>
      <c r="E105" s="8">
        <v>45778</v>
      </c>
      <c r="F105" s="8">
        <v>45962</v>
      </c>
      <c r="G105" s="15">
        <v>40000</v>
      </c>
      <c r="H105" s="15">
        <v>0</v>
      </c>
      <c r="I105" s="15">
        <f t="shared" si="24"/>
        <v>40000</v>
      </c>
      <c r="J105" s="15">
        <v>1148</v>
      </c>
      <c r="K105" s="15">
        <v>442.65</v>
      </c>
      <c r="L105" s="15">
        <v>1216</v>
      </c>
      <c r="M105" s="15">
        <v>25</v>
      </c>
      <c r="N105" s="15">
        <f t="shared" si="25"/>
        <v>2831.65</v>
      </c>
      <c r="O105" s="15">
        <f t="shared" si="26"/>
        <v>37168.35</v>
      </c>
      <c r="P105" s="5"/>
      <c r="R105"/>
      <c r="S105"/>
      <c r="T105"/>
      <c r="U105"/>
      <c r="V105"/>
    </row>
    <row r="106" spans="1:22" ht="12" customHeight="1" x14ac:dyDescent="0.25">
      <c r="A106" s="5" t="s">
        <v>225</v>
      </c>
      <c r="B106" s="5" t="s">
        <v>226</v>
      </c>
      <c r="C106" s="5" t="s">
        <v>270</v>
      </c>
      <c r="D106" s="5" t="s">
        <v>269</v>
      </c>
      <c r="E106" s="8">
        <v>45778</v>
      </c>
      <c r="F106" s="8">
        <v>45962</v>
      </c>
      <c r="G106" s="15">
        <v>40000</v>
      </c>
      <c r="H106" s="15">
        <v>0</v>
      </c>
      <c r="I106" s="15">
        <f t="shared" si="24"/>
        <v>40000</v>
      </c>
      <c r="J106" s="15">
        <v>1148</v>
      </c>
      <c r="K106" s="15">
        <v>185.33</v>
      </c>
      <c r="L106" s="15">
        <v>1216</v>
      </c>
      <c r="M106" s="15">
        <v>1740.46</v>
      </c>
      <c r="N106" s="15">
        <f t="shared" si="25"/>
        <v>4289.79</v>
      </c>
      <c r="O106" s="15">
        <f t="shared" si="26"/>
        <v>35710.21</v>
      </c>
      <c r="P106" s="5"/>
      <c r="R106"/>
      <c r="S106"/>
      <c r="T106"/>
      <c r="U106"/>
      <c r="V106"/>
    </row>
    <row r="107" spans="1:22" ht="12" customHeight="1" x14ac:dyDescent="0.25">
      <c r="A107" s="5" t="s">
        <v>235</v>
      </c>
      <c r="B107" s="5" t="s">
        <v>17</v>
      </c>
      <c r="C107" s="5" t="s">
        <v>270</v>
      </c>
      <c r="D107" s="5" t="s">
        <v>269</v>
      </c>
      <c r="E107" s="8">
        <v>45870</v>
      </c>
      <c r="F107" s="8">
        <v>46054</v>
      </c>
      <c r="G107" s="15">
        <v>40000</v>
      </c>
      <c r="H107" s="15">
        <v>0</v>
      </c>
      <c r="I107" s="15">
        <f t="shared" si="24"/>
        <v>40000</v>
      </c>
      <c r="J107" s="15">
        <v>1148</v>
      </c>
      <c r="K107" s="15">
        <v>442.65</v>
      </c>
      <c r="L107" s="15">
        <v>1216</v>
      </c>
      <c r="M107" s="15">
        <v>25</v>
      </c>
      <c r="N107" s="15">
        <f t="shared" si="25"/>
        <v>2831.65</v>
      </c>
      <c r="O107" s="15">
        <f t="shared" si="26"/>
        <v>37168.35</v>
      </c>
      <c r="P107" s="5"/>
      <c r="R107"/>
      <c r="S107"/>
      <c r="T107"/>
      <c r="U107"/>
      <c r="V107"/>
    </row>
    <row r="108" spans="1:22" ht="12" customHeight="1" x14ac:dyDescent="0.25">
      <c r="A108" s="5" t="s">
        <v>231</v>
      </c>
      <c r="B108" s="5" t="s">
        <v>222</v>
      </c>
      <c r="C108" s="5" t="s">
        <v>270</v>
      </c>
      <c r="D108" s="5" t="s">
        <v>268</v>
      </c>
      <c r="E108" s="8">
        <v>45717</v>
      </c>
      <c r="F108" s="8">
        <v>45901</v>
      </c>
      <c r="G108" s="15">
        <v>30000</v>
      </c>
      <c r="H108" s="15">
        <v>0</v>
      </c>
      <c r="I108" s="15">
        <f t="shared" si="24"/>
        <v>30000</v>
      </c>
      <c r="J108" s="15">
        <v>861</v>
      </c>
      <c r="K108" s="15">
        <v>0</v>
      </c>
      <c r="L108" s="15">
        <v>912</v>
      </c>
      <c r="M108" s="15">
        <v>25</v>
      </c>
      <c r="N108" s="15">
        <f t="shared" si="25"/>
        <v>1798</v>
      </c>
      <c r="O108" s="15">
        <f t="shared" si="26"/>
        <v>28202</v>
      </c>
      <c r="P108" s="5"/>
      <c r="R108"/>
      <c r="S108"/>
      <c r="T108"/>
      <c r="U108"/>
      <c r="V108"/>
    </row>
    <row r="109" spans="1:22" ht="12" customHeight="1" x14ac:dyDescent="0.25">
      <c r="A109" s="5" t="s">
        <v>228</v>
      </c>
      <c r="B109" s="5" t="s">
        <v>222</v>
      </c>
      <c r="C109" s="5" t="s">
        <v>270</v>
      </c>
      <c r="D109" s="5" t="s">
        <v>269</v>
      </c>
      <c r="E109" s="8">
        <v>45870</v>
      </c>
      <c r="F109" s="8">
        <v>46054</v>
      </c>
      <c r="G109" s="15">
        <v>30000</v>
      </c>
      <c r="H109" s="15">
        <v>0</v>
      </c>
      <c r="I109" s="15">
        <f t="shared" si="24"/>
        <v>30000</v>
      </c>
      <c r="J109" s="15">
        <v>861</v>
      </c>
      <c r="K109" s="15">
        <v>0</v>
      </c>
      <c r="L109" s="15">
        <v>912</v>
      </c>
      <c r="M109" s="15">
        <v>25</v>
      </c>
      <c r="N109" s="15">
        <f t="shared" si="25"/>
        <v>1798</v>
      </c>
      <c r="O109" s="15">
        <f t="shared" si="26"/>
        <v>28202</v>
      </c>
      <c r="P109" s="5"/>
      <c r="R109"/>
      <c r="S109"/>
      <c r="T109"/>
      <c r="U109"/>
      <c r="V109"/>
    </row>
    <row r="110" spans="1:22" ht="12" customHeight="1" x14ac:dyDescent="0.25">
      <c r="A110" s="5" t="s">
        <v>233</v>
      </c>
      <c r="B110" s="5" t="s">
        <v>10</v>
      </c>
      <c r="C110" s="5" t="s">
        <v>270</v>
      </c>
      <c r="D110" s="5" t="s">
        <v>269</v>
      </c>
      <c r="E110" s="8">
        <v>45748</v>
      </c>
      <c r="F110" s="8">
        <v>45931</v>
      </c>
      <c r="G110" s="15">
        <v>40000</v>
      </c>
      <c r="H110" s="15">
        <v>0</v>
      </c>
      <c r="I110" s="15">
        <f t="shared" si="24"/>
        <v>40000</v>
      </c>
      <c r="J110" s="15">
        <v>1148</v>
      </c>
      <c r="K110" s="15">
        <v>442.65</v>
      </c>
      <c r="L110" s="15">
        <v>1216</v>
      </c>
      <c r="M110" s="15">
        <v>25</v>
      </c>
      <c r="N110" s="15">
        <f t="shared" si="25"/>
        <v>2831.65</v>
      </c>
      <c r="O110" s="15">
        <f t="shared" si="26"/>
        <v>37168.35</v>
      </c>
      <c r="P110" s="5"/>
      <c r="R110"/>
      <c r="S110"/>
      <c r="T110"/>
      <c r="U110"/>
      <c r="V110"/>
    </row>
    <row r="111" spans="1:22" ht="12" customHeight="1" x14ac:dyDescent="0.25">
      <c r="A111" s="5" t="s">
        <v>236</v>
      </c>
      <c r="B111" s="5" t="s">
        <v>10</v>
      </c>
      <c r="C111" s="5" t="s">
        <v>270</v>
      </c>
      <c r="D111" s="5" t="s">
        <v>269</v>
      </c>
      <c r="E111" s="8">
        <v>45717</v>
      </c>
      <c r="F111" s="8">
        <v>45901</v>
      </c>
      <c r="G111" s="15">
        <v>50000</v>
      </c>
      <c r="H111" s="15">
        <v>0</v>
      </c>
      <c r="I111" s="15">
        <f t="shared" si="24"/>
        <v>50000</v>
      </c>
      <c r="J111" s="15">
        <v>1435</v>
      </c>
      <c r="K111" s="15">
        <v>1854</v>
      </c>
      <c r="L111" s="15">
        <v>1520</v>
      </c>
      <c r="M111" s="15">
        <v>25</v>
      </c>
      <c r="N111" s="15">
        <f t="shared" si="25"/>
        <v>4834</v>
      </c>
      <c r="O111" s="15">
        <f t="shared" si="26"/>
        <v>45166</v>
      </c>
      <c r="P111" s="5"/>
      <c r="R111"/>
      <c r="S111"/>
      <c r="T111"/>
      <c r="U111"/>
      <c r="V111"/>
    </row>
    <row r="112" spans="1:22" ht="12" customHeight="1" x14ac:dyDescent="0.25">
      <c r="A112" s="5" t="s">
        <v>347</v>
      </c>
      <c r="B112" s="5" t="s">
        <v>10</v>
      </c>
      <c r="C112" s="5" t="s">
        <v>270</v>
      </c>
      <c r="D112" s="5" t="s">
        <v>269</v>
      </c>
      <c r="E112" s="8">
        <v>45870</v>
      </c>
      <c r="F112" s="8">
        <v>46054</v>
      </c>
      <c r="G112" s="15">
        <v>50000</v>
      </c>
      <c r="H112" s="15">
        <v>0</v>
      </c>
      <c r="I112" s="15">
        <f t="shared" si="24"/>
        <v>50000</v>
      </c>
      <c r="J112" s="15">
        <v>1435</v>
      </c>
      <c r="K112" s="15">
        <v>1854</v>
      </c>
      <c r="L112" s="15">
        <v>1520</v>
      </c>
      <c r="M112" s="15">
        <v>25</v>
      </c>
      <c r="N112" s="15">
        <f t="shared" si="25"/>
        <v>4834</v>
      </c>
      <c r="O112" s="15">
        <f t="shared" si="26"/>
        <v>45166</v>
      </c>
      <c r="P112" s="5"/>
      <c r="R112"/>
      <c r="S112"/>
      <c r="T112"/>
      <c r="U112"/>
      <c r="V112"/>
    </row>
    <row r="113" spans="1:22" ht="12" customHeight="1" x14ac:dyDescent="0.25">
      <c r="A113" s="5" t="s">
        <v>220</v>
      </c>
      <c r="B113" s="5" t="s">
        <v>10</v>
      </c>
      <c r="C113" s="5" t="s">
        <v>270</v>
      </c>
      <c r="D113" s="5" t="s">
        <v>269</v>
      </c>
      <c r="E113" s="8">
        <v>45717</v>
      </c>
      <c r="F113" s="8">
        <v>45901</v>
      </c>
      <c r="G113" s="15">
        <v>55000</v>
      </c>
      <c r="H113" s="15">
        <v>0</v>
      </c>
      <c r="I113" s="15">
        <f t="shared" si="24"/>
        <v>55000</v>
      </c>
      <c r="J113" s="15">
        <v>1578.5</v>
      </c>
      <c r="K113" s="15">
        <v>2559.6799999999998</v>
      </c>
      <c r="L113" s="15">
        <v>1672</v>
      </c>
      <c r="M113" s="15">
        <v>25</v>
      </c>
      <c r="N113" s="15">
        <f t="shared" si="25"/>
        <v>5835.18</v>
      </c>
      <c r="O113" s="15">
        <f t="shared" si="26"/>
        <v>49164.82</v>
      </c>
      <c r="P113" s="5"/>
      <c r="R113"/>
      <c r="S113"/>
      <c r="T113"/>
      <c r="U113"/>
      <c r="V113"/>
    </row>
    <row r="114" spans="1:22" ht="12" customHeight="1" thickBot="1" x14ac:dyDescent="0.3">
      <c r="G114" s="19">
        <f>SUM(G97:G113)</f>
        <v>1057000</v>
      </c>
      <c r="H114" s="19">
        <f t="shared" ref="H114:O114" si="27">SUM(H97:H113)</f>
        <v>0</v>
      </c>
      <c r="I114" s="19">
        <f t="shared" si="27"/>
        <v>1057000</v>
      </c>
      <c r="J114" s="19">
        <f>SUM(J97:J113)</f>
        <v>30335.9</v>
      </c>
      <c r="K114" s="19">
        <v>77130.499999999971</v>
      </c>
      <c r="L114" s="19">
        <f t="shared" si="27"/>
        <v>32132.799999999999</v>
      </c>
      <c r="M114" s="19">
        <f t="shared" si="27"/>
        <v>3140.46</v>
      </c>
      <c r="N114" s="19">
        <f t="shared" si="27"/>
        <v>142739.65999999997</v>
      </c>
      <c r="O114" s="19">
        <f t="shared" si="27"/>
        <v>914260.33999999973</v>
      </c>
      <c r="P114" s="5"/>
      <c r="R114"/>
      <c r="S114"/>
      <c r="T114"/>
      <c r="U114"/>
      <c r="V114"/>
    </row>
    <row r="115" spans="1:22" ht="12" customHeight="1" x14ac:dyDescent="0.25">
      <c r="G115" s="5"/>
      <c r="H115" s="5"/>
      <c r="I115" s="5"/>
      <c r="J115" s="5"/>
      <c r="K115" s="5"/>
      <c r="L115" s="5"/>
      <c r="M115" s="5"/>
      <c r="N115" s="5"/>
      <c r="O115" s="5"/>
      <c r="P115" s="5"/>
      <c r="R115"/>
      <c r="S115"/>
      <c r="T115"/>
      <c r="U115"/>
      <c r="V115"/>
    </row>
    <row r="116" spans="1:22" ht="12" customHeight="1" x14ac:dyDescent="0.25">
      <c r="G116" s="5"/>
      <c r="H116" s="5"/>
      <c r="I116" s="5"/>
      <c r="J116" s="5"/>
      <c r="K116" s="5"/>
      <c r="L116" s="5"/>
      <c r="M116" s="5"/>
      <c r="N116" s="5"/>
      <c r="O116" s="5"/>
      <c r="P116" s="5"/>
      <c r="R116"/>
      <c r="S116"/>
      <c r="T116"/>
      <c r="U116"/>
      <c r="V116"/>
    </row>
    <row r="117" spans="1:22" ht="12" customHeight="1" x14ac:dyDescent="0.25">
      <c r="G117" s="5"/>
      <c r="H117" s="5"/>
      <c r="I117" s="5"/>
      <c r="J117" s="5"/>
      <c r="K117" s="5"/>
      <c r="L117" s="5"/>
      <c r="M117" s="5"/>
      <c r="N117" s="5"/>
      <c r="O117" s="5"/>
      <c r="P117" s="5"/>
      <c r="R117"/>
      <c r="S117"/>
      <c r="T117"/>
      <c r="U117"/>
      <c r="V117"/>
    </row>
    <row r="118" spans="1:22" ht="12" customHeight="1" x14ac:dyDescent="0.25">
      <c r="A118" s="11" t="s">
        <v>187</v>
      </c>
      <c r="E118" s="8"/>
      <c r="F118" s="8"/>
      <c r="G118" s="15"/>
      <c r="I118" s="15"/>
      <c r="N118" s="15"/>
      <c r="O118" s="15"/>
      <c r="P118" s="5"/>
      <c r="R118"/>
      <c r="S118"/>
      <c r="T118"/>
      <c r="U118"/>
      <c r="V118"/>
    </row>
    <row r="119" spans="1:22" ht="12" customHeight="1" x14ac:dyDescent="0.25">
      <c r="A119" s="21" t="s">
        <v>330</v>
      </c>
      <c r="B119" s="21" t="s">
        <v>341</v>
      </c>
      <c r="C119" s="21" t="s">
        <v>331</v>
      </c>
      <c r="D119" s="21" t="s">
        <v>332</v>
      </c>
      <c r="E119" s="21" t="s">
        <v>333</v>
      </c>
      <c r="F119" s="21" t="s">
        <v>334</v>
      </c>
      <c r="G119" s="22" t="s">
        <v>335</v>
      </c>
      <c r="H119" s="22" t="s">
        <v>336</v>
      </c>
      <c r="I119" s="22" t="s">
        <v>337</v>
      </c>
      <c r="J119" s="22" t="s">
        <v>0</v>
      </c>
      <c r="K119" s="22" t="s">
        <v>1</v>
      </c>
      <c r="L119" s="22" t="s">
        <v>2</v>
      </c>
      <c r="M119" s="22" t="s">
        <v>338</v>
      </c>
      <c r="N119" s="22" t="s">
        <v>339</v>
      </c>
      <c r="O119" s="22" t="s">
        <v>340</v>
      </c>
      <c r="P119" s="5"/>
      <c r="R119"/>
      <c r="S119"/>
      <c r="T119"/>
      <c r="U119"/>
      <c r="V119"/>
    </row>
    <row r="120" spans="1:22" ht="12" customHeight="1" x14ac:dyDescent="0.25">
      <c r="A120" s="5" t="s">
        <v>188</v>
      </c>
      <c r="B120" s="5" t="s">
        <v>189</v>
      </c>
      <c r="C120" s="5" t="s">
        <v>270</v>
      </c>
      <c r="D120" s="5" t="s">
        <v>268</v>
      </c>
      <c r="E120" s="8">
        <v>45809</v>
      </c>
      <c r="F120" s="8">
        <v>45992</v>
      </c>
      <c r="G120" s="15">
        <v>128000</v>
      </c>
      <c r="H120" s="15">
        <v>0</v>
      </c>
      <c r="I120" s="15">
        <f t="shared" ref="I120:I135" si="28">+G120+H120</f>
        <v>128000</v>
      </c>
      <c r="J120" s="15">
        <v>3673.6</v>
      </c>
      <c r="K120" s="15">
        <v>18691.669999999998</v>
      </c>
      <c r="L120" s="15">
        <v>3891.2</v>
      </c>
      <c r="M120" s="15">
        <v>25</v>
      </c>
      <c r="N120" s="15">
        <f t="shared" ref="N120:N135" si="29">+J120+K120+L120+M120</f>
        <v>26281.469999999998</v>
      </c>
      <c r="O120" s="15">
        <f t="shared" ref="O120:O135" si="30">+I120-N120</f>
        <v>101718.53</v>
      </c>
      <c r="P120" s="5"/>
      <c r="R120"/>
      <c r="S120"/>
      <c r="T120"/>
      <c r="U120"/>
      <c r="V120"/>
    </row>
    <row r="121" spans="1:22" ht="12" customHeight="1" x14ac:dyDescent="0.25">
      <c r="A121" s="5" t="s">
        <v>191</v>
      </c>
      <c r="B121" s="5" t="s">
        <v>68</v>
      </c>
      <c r="C121" s="5" t="s">
        <v>270</v>
      </c>
      <c r="D121" s="5" t="s">
        <v>269</v>
      </c>
      <c r="E121" s="8">
        <v>45839</v>
      </c>
      <c r="F121" s="8">
        <v>46023</v>
      </c>
      <c r="G121" s="15">
        <v>105000</v>
      </c>
      <c r="H121" s="15">
        <v>0</v>
      </c>
      <c r="I121" s="15">
        <f t="shared" si="28"/>
        <v>105000</v>
      </c>
      <c r="J121" s="15">
        <v>3013.5</v>
      </c>
      <c r="K121" s="15">
        <v>13281.49</v>
      </c>
      <c r="L121" s="15">
        <v>3192</v>
      </c>
      <c r="M121" s="15">
        <v>25</v>
      </c>
      <c r="N121" s="15">
        <f t="shared" si="29"/>
        <v>19511.989999999998</v>
      </c>
      <c r="O121" s="15">
        <f t="shared" si="30"/>
        <v>85488.010000000009</v>
      </c>
      <c r="P121" s="5"/>
      <c r="R121"/>
      <c r="S121"/>
      <c r="T121"/>
      <c r="U121"/>
      <c r="V121"/>
    </row>
    <row r="122" spans="1:22" ht="12" customHeight="1" x14ac:dyDescent="0.25">
      <c r="A122" s="5" t="s">
        <v>290</v>
      </c>
      <c r="B122" s="5" t="s">
        <v>14</v>
      </c>
      <c r="C122" s="5" t="s">
        <v>270</v>
      </c>
      <c r="D122" s="5" t="s">
        <v>269</v>
      </c>
      <c r="E122" s="8">
        <v>45627</v>
      </c>
      <c r="F122" s="8">
        <v>45809</v>
      </c>
      <c r="G122" s="15">
        <v>76000</v>
      </c>
      <c r="H122" s="15">
        <v>0</v>
      </c>
      <c r="I122" s="15">
        <f t="shared" si="28"/>
        <v>76000</v>
      </c>
      <c r="J122" s="15">
        <v>2181.1999999999998</v>
      </c>
      <c r="K122" s="15">
        <v>6497.56</v>
      </c>
      <c r="L122" s="15">
        <v>2310.4</v>
      </c>
      <c r="M122" s="15">
        <v>25</v>
      </c>
      <c r="N122" s="15">
        <f t="shared" si="29"/>
        <v>11014.16</v>
      </c>
      <c r="O122" s="15">
        <f t="shared" si="30"/>
        <v>64985.84</v>
      </c>
      <c r="P122" s="5"/>
      <c r="R122"/>
      <c r="S122"/>
      <c r="T122"/>
      <c r="U122"/>
      <c r="V122"/>
    </row>
    <row r="123" spans="1:22" ht="12" customHeight="1" x14ac:dyDescent="0.25">
      <c r="A123" s="5" t="s">
        <v>280</v>
      </c>
      <c r="B123" s="5" t="s">
        <v>14</v>
      </c>
      <c r="C123" s="5" t="s">
        <v>270</v>
      </c>
      <c r="D123" s="5" t="s">
        <v>269</v>
      </c>
      <c r="E123" s="8">
        <v>45748</v>
      </c>
      <c r="F123" s="8">
        <v>45931</v>
      </c>
      <c r="G123" s="15">
        <v>76000</v>
      </c>
      <c r="H123" s="15">
        <v>0</v>
      </c>
      <c r="I123" s="15">
        <f t="shared" si="28"/>
        <v>76000</v>
      </c>
      <c r="J123" s="15">
        <v>2181.1999999999998</v>
      </c>
      <c r="K123" s="15">
        <v>6497.56</v>
      </c>
      <c r="L123" s="15">
        <v>2310.4</v>
      </c>
      <c r="M123" s="15">
        <v>25</v>
      </c>
      <c r="N123" s="15">
        <f t="shared" si="29"/>
        <v>11014.16</v>
      </c>
      <c r="O123" s="15">
        <f t="shared" si="30"/>
        <v>64985.84</v>
      </c>
      <c r="P123" s="5"/>
      <c r="R123"/>
      <c r="S123"/>
      <c r="T123"/>
      <c r="U123"/>
      <c r="V123"/>
    </row>
    <row r="124" spans="1:22" ht="12" customHeight="1" x14ac:dyDescent="0.25">
      <c r="A124" s="5" t="s">
        <v>190</v>
      </c>
      <c r="B124" s="5" t="s">
        <v>14</v>
      </c>
      <c r="C124" s="5" t="s">
        <v>270</v>
      </c>
      <c r="D124" s="5" t="s">
        <v>268</v>
      </c>
      <c r="E124" s="8">
        <v>45870</v>
      </c>
      <c r="F124" s="8">
        <v>46054</v>
      </c>
      <c r="G124" s="15">
        <v>60000</v>
      </c>
      <c r="H124" s="15">
        <v>0</v>
      </c>
      <c r="I124" s="15">
        <f t="shared" si="28"/>
        <v>60000</v>
      </c>
      <c r="J124" s="15">
        <v>1722</v>
      </c>
      <c r="K124" s="15">
        <v>3486.68</v>
      </c>
      <c r="L124" s="15">
        <v>1824</v>
      </c>
      <c r="M124" s="15">
        <v>25</v>
      </c>
      <c r="N124" s="15">
        <f t="shared" si="29"/>
        <v>7057.68</v>
      </c>
      <c r="O124" s="15">
        <f t="shared" si="30"/>
        <v>52942.32</v>
      </c>
      <c r="P124" s="5"/>
      <c r="R124"/>
      <c r="S124"/>
      <c r="T124"/>
      <c r="U124"/>
      <c r="V124"/>
    </row>
    <row r="125" spans="1:22" ht="12" customHeight="1" x14ac:dyDescent="0.25">
      <c r="A125" s="5" t="s">
        <v>195</v>
      </c>
      <c r="B125" s="5" t="s">
        <v>14</v>
      </c>
      <c r="C125" s="5" t="s">
        <v>270</v>
      </c>
      <c r="D125" s="5" t="s">
        <v>269</v>
      </c>
      <c r="E125" s="8">
        <v>45778</v>
      </c>
      <c r="F125" s="8">
        <v>45962</v>
      </c>
      <c r="G125" s="15">
        <v>76000</v>
      </c>
      <c r="H125" s="15">
        <v>0</v>
      </c>
      <c r="I125" s="15">
        <f t="shared" si="28"/>
        <v>76000</v>
      </c>
      <c r="J125" s="15">
        <v>2181.1999999999998</v>
      </c>
      <c r="K125" s="15">
        <v>6497.56</v>
      </c>
      <c r="L125" s="15">
        <v>2310.4</v>
      </c>
      <c r="M125" s="15">
        <v>25</v>
      </c>
      <c r="N125" s="15">
        <f t="shared" si="29"/>
        <v>11014.16</v>
      </c>
      <c r="O125" s="15">
        <f t="shared" si="30"/>
        <v>64985.84</v>
      </c>
      <c r="P125" s="5"/>
      <c r="R125"/>
      <c r="S125"/>
      <c r="T125"/>
      <c r="U125"/>
      <c r="V125"/>
    </row>
    <row r="126" spans="1:22" ht="12" customHeight="1" x14ac:dyDescent="0.25">
      <c r="A126" s="5" t="s">
        <v>194</v>
      </c>
      <c r="B126" s="5" t="s">
        <v>154</v>
      </c>
      <c r="C126" s="5" t="s">
        <v>270</v>
      </c>
      <c r="D126" s="5" t="s">
        <v>268</v>
      </c>
      <c r="E126" s="8">
        <v>45717</v>
      </c>
      <c r="F126" s="8">
        <v>45901</v>
      </c>
      <c r="G126" s="15">
        <v>76000</v>
      </c>
      <c r="H126" s="15">
        <v>0</v>
      </c>
      <c r="I126" s="15">
        <f t="shared" si="28"/>
        <v>76000</v>
      </c>
      <c r="J126" s="15">
        <v>2181.1999999999998</v>
      </c>
      <c r="K126" s="15">
        <v>2577.79</v>
      </c>
      <c r="L126" s="15">
        <v>2310.4</v>
      </c>
      <c r="M126" s="15">
        <v>25</v>
      </c>
      <c r="N126" s="15">
        <f t="shared" si="29"/>
        <v>7094.3899999999994</v>
      </c>
      <c r="O126" s="15">
        <f t="shared" si="30"/>
        <v>68905.61</v>
      </c>
      <c r="P126" s="5"/>
      <c r="R126"/>
      <c r="S126"/>
      <c r="T126"/>
      <c r="U126"/>
      <c r="V126"/>
    </row>
    <row r="127" spans="1:22" ht="12" customHeight="1" x14ac:dyDescent="0.25">
      <c r="A127" s="5" t="s">
        <v>307</v>
      </c>
      <c r="B127" s="5" t="s">
        <v>214</v>
      </c>
      <c r="C127" s="5" t="s">
        <v>270</v>
      </c>
      <c r="D127" s="5" t="s">
        <v>268</v>
      </c>
      <c r="E127" s="8">
        <v>45717</v>
      </c>
      <c r="F127" s="8">
        <v>45901</v>
      </c>
      <c r="G127" s="15">
        <v>76000</v>
      </c>
      <c r="H127" s="15">
        <v>0</v>
      </c>
      <c r="I127" s="15">
        <f t="shared" si="28"/>
        <v>76000</v>
      </c>
      <c r="J127" s="15">
        <v>2181.1999999999998</v>
      </c>
      <c r="K127" s="15">
        <v>6497.56</v>
      </c>
      <c r="L127" s="15">
        <v>2310.4</v>
      </c>
      <c r="M127" s="15">
        <v>25</v>
      </c>
      <c r="N127" s="15">
        <f t="shared" si="29"/>
        <v>11014.16</v>
      </c>
      <c r="O127" s="15">
        <f t="shared" si="30"/>
        <v>64985.84</v>
      </c>
      <c r="P127" s="5"/>
      <c r="R127"/>
      <c r="S127"/>
      <c r="T127"/>
      <c r="U127"/>
      <c r="V127"/>
    </row>
    <row r="128" spans="1:22" ht="12" customHeight="1" x14ac:dyDescent="0.25">
      <c r="A128" s="5" t="s">
        <v>315</v>
      </c>
      <c r="B128" s="5" t="s">
        <v>21</v>
      </c>
      <c r="C128" s="5" t="s">
        <v>270</v>
      </c>
      <c r="D128" s="5" t="s">
        <v>268</v>
      </c>
      <c r="E128" s="8">
        <v>45778</v>
      </c>
      <c r="F128" s="8">
        <v>45962</v>
      </c>
      <c r="G128" s="15">
        <v>76000</v>
      </c>
      <c r="H128" s="15">
        <v>0</v>
      </c>
      <c r="I128" s="15">
        <f t="shared" si="28"/>
        <v>76000</v>
      </c>
      <c r="J128" s="15">
        <v>2181.1999999999998</v>
      </c>
      <c r="K128" s="15">
        <v>5811.37</v>
      </c>
      <c r="L128" s="15">
        <v>2310.4</v>
      </c>
      <c r="M128" s="15">
        <v>4096.41</v>
      </c>
      <c r="N128" s="15">
        <f t="shared" si="29"/>
        <v>14399.38</v>
      </c>
      <c r="O128" s="15">
        <f t="shared" si="30"/>
        <v>61600.62</v>
      </c>
      <c r="P128" s="5"/>
      <c r="R128"/>
      <c r="S128"/>
      <c r="T128"/>
      <c r="U128"/>
      <c r="V128"/>
    </row>
    <row r="129" spans="1:22" ht="12" customHeight="1" x14ac:dyDescent="0.25">
      <c r="A129" s="5" t="s">
        <v>291</v>
      </c>
      <c r="B129" s="5" t="s">
        <v>17</v>
      </c>
      <c r="C129" s="5" t="s">
        <v>270</v>
      </c>
      <c r="D129" s="5" t="s">
        <v>268</v>
      </c>
      <c r="E129" s="8">
        <v>45809</v>
      </c>
      <c r="F129" s="8">
        <v>45931</v>
      </c>
      <c r="G129" s="15">
        <v>55000</v>
      </c>
      <c r="H129" s="15">
        <v>0</v>
      </c>
      <c r="I129" s="15">
        <f t="shared" si="28"/>
        <v>55000</v>
      </c>
      <c r="J129" s="15">
        <v>1578.5</v>
      </c>
      <c r="K129" s="15">
        <v>2559.6799999999998</v>
      </c>
      <c r="L129" s="15">
        <v>1672</v>
      </c>
      <c r="M129" s="15">
        <v>25</v>
      </c>
      <c r="N129" s="15">
        <f t="shared" si="29"/>
        <v>5835.18</v>
      </c>
      <c r="O129" s="15">
        <f t="shared" si="30"/>
        <v>49164.82</v>
      </c>
      <c r="P129" s="5"/>
      <c r="R129"/>
      <c r="S129"/>
      <c r="T129"/>
      <c r="U129"/>
      <c r="V129"/>
    </row>
    <row r="130" spans="1:22" ht="12" customHeight="1" x14ac:dyDescent="0.25">
      <c r="A130" s="5" t="s">
        <v>207</v>
      </c>
      <c r="B130" s="5" t="s">
        <v>17</v>
      </c>
      <c r="C130" s="5" t="s">
        <v>270</v>
      </c>
      <c r="D130" s="5" t="s">
        <v>268</v>
      </c>
      <c r="E130" s="8">
        <v>45870</v>
      </c>
      <c r="F130" s="8">
        <v>46054</v>
      </c>
      <c r="G130" s="15">
        <v>55000</v>
      </c>
      <c r="H130" s="15">
        <v>0</v>
      </c>
      <c r="I130" s="15">
        <f t="shared" si="28"/>
        <v>55000</v>
      </c>
      <c r="J130" s="15">
        <v>1578.5</v>
      </c>
      <c r="K130" s="15">
        <v>2559.6799999999998</v>
      </c>
      <c r="L130" s="15">
        <v>1672</v>
      </c>
      <c r="M130" s="15">
        <v>25</v>
      </c>
      <c r="N130" s="15">
        <f t="shared" si="29"/>
        <v>5835.18</v>
      </c>
      <c r="O130" s="15">
        <f t="shared" si="30"/>
        <v>49164.82</v>
      </c>
      <c r="P130" s="5"/>
      <c r="R130"/>
      <c r="S130"/>
      <c r="T130"/>
      <c r="U130"/>
      <c r="V130"/>
    </row>
    <row r="131" spans="1:22" ht="12" customHeight="1" x14ac:dyDescent="0.25">
      <c r="A131" s="5" t="s">
        <v>279</v>
      </c>
      <c r="B131" s="5" t="s">
        <v>17</v>
      </c>
      <c r="C131" s="5" t="s">
        <v>270</v>
      </c>
      <c r="D131" s="5" t="s">
        <v>269</v>
      </c>
      <c r="E131" s="8">
        <v>45748</v>
      </c>
      <c r="F131" s="8">
        <v>45931</v>
      </c>
      <c r="G131" s="15">
        <v>55000</v>
      </c>
      <c r="H131" s="15">
        <v>0</v>
      </c>
      <c r="I131" s="15">
        <f t="shared" si="28"/>
        <v>55000</v>
      </c>
      <c r="J131" s="15">
        <v>1578.5</v>
      </c>
      <c r="K131" s="15">
        <v>2559.6799999999998</v>
      </c>
      <c r="L131" s="15">
        <v>1672</v>
      </c>
      <c r="M131" s="15">
        <v>25</v>
      </c>
      <c r="N131" s="15">
        <f t="shared" si="29"/>
        <v>5835.18</v>
      </c>
      <c r="O131" s="15">
        <f t="shared" si="30"/>
        <v>49164.82</v>
      </c>
      <c r="P131" s="5"/>
      <c r="R131"/>
      <c r="S131"/>
      <c r="T131"/>
      <c r="U131"/>
      <c r="V131"/>
    </row>
    <row r="132" spans="1:22" ht="12" customHeight="1" x14ac:dyDescent="0.25">
      <c r="A132" s="5" t="s">
        <v>192</v>
      </c>
      <c r="B132" s="5" t="s">
        <v>17</v>
      </c>
      <c r="C132" s="5" t="s">
        <v>270</v>
      </c>
      <c r="D132" s="5" t="s">
        <v>268</v>
      </c>
      <c r="E132" s="8">
        <v>45931</v>
      </c>
      <c r="F132" s="8">
        <v>45962</v>
      </c>
      <c r="G132" s="15">
        <v>55000</v>
      </c>
      <c r="H132" s="15">
        <v>0</v>
      </c>
      <c r="I132" s="15">
        <f t="shared" si="28"/>
        <v>55000</v>
      </c>
      <c r="J132" s="15">
        <v>1578.5</v>
      </c>
      <c r="K132" s="15">
        <v>2559.6799999999998</v>
      </c>
      <c r="L132" s="15">
        <v>1672</v>
      </c>
      <c r="M132" s="15">
        <v>25</v>
      </c>
      <c r="N132" s="15">
        <f t="shared" si="29"/>
        <v>5835.18</v>
      </c>
      <c r="O132" s="15">
        <f t="shared" si="30"/>
        <v>49164.82</v>
      </c>
      <c r="P132" s="5"/>
      <c r="R132"/>
      <c r="S132"/>
      <c r="T132"/>
      <c r="U132"/>
      <c r="V132"/>
    </row>
    <row r="133" spans="1:22" ht="12" customHeight="1" x14ac:dyDescent="0.25">
      <c r="A133" s="5" t="s">
        <v>281</v>
      </c>
      <c r="B133" s="5" t="s">
        <v>17</v>
      </c>
      <c r="C133" s="5" t="s">
        <v>270</v>
      </c>
      <c r="D133" s="5" t="s">
        <v>269</v>
      </c>
      <c r="E133" s="8">
        <v>45748</v>
      </c>
      <c r="F133" s="8">
        <v>45931</v>
      </c>
      <c r="G133" s="15">
        <v>50000</v>
      </c>
      <c r="H133" s="15">
        <v>0</v>
      </c>
      <c r="I133" s="15">
        <f t="shared" si="28"/>
        <v>50000</v>
      </c>
      <c r="J133" s="15">
        <v>1435</v>
      </c>
      <c r="K133" s="15">
        <v>1854</v>
      </c>
      <c r="L133" s="15">
        <v>1520</v>
      </c>
      <c r="M133" s="15">
        <v>25</v>
      </c>
      <c r="N133" s="15">
        <f t="shared" si="29"/>
        <v>4834</v>
      </c>
      <c r="O133" s="15">
        <f t="shared" si="30"/>
        <v>45166</v>
      </c>
      <c r="P133" s="5"/>
      <c r="R133"/>
      <c r="S133"/>
      <c r="T133"/>
      <c r="U133"/>
      <c r="V133"/>
    </row>
    <row r="134" spans="1:22" ht="12" customHeight="1" x14ac:dyDescent="0.25">
      <c r="A134" s="5" t="s">
        <v>193</v>
      </c>
      <c r="B134" s="5" t="s">
        <v>17</v>
      </c>
      <c r="C134" s="5" t="s">
        <v>270</v>
      </c>
      <c r="D134" s="5" t="s">
        <v>268</v>
      </c>
      <c r="E134" s="8">
        <v>45778</v>
      </c>
      <c r="F134" s="8">
        <v>45962</v>
      </c>
      <c r="G134" s="15">
        <v>55000</v>
      </c>
      <c r="H134" s="15">
        <v>0</v>
      </c>
      <c r="I134" s="15">
        <f t="shared" si="28"/>
        <v>55000</v>
      </c>
      <c r="J134" s="15">
        <v>1578.5</v>
      </c>
      <c r="K134" s="15">
        <v>2302.36</v>
      </c>
      <c r="L134" s="15">
        <v>1672</v>
      </c>
      <c r="M134" s="15">
        <v>3021.4399999999901</v>
      </c>
      <c r="N134" s="15">
        <f t="shared" si="29"/>
        <v>8574.2999999999902</v>
      </c>
      <c r="O134" s="15">
        <f t="shared" si="30"/>
        <v>46425.700000000012</v>
      </c>
      <c r="P134" s="5"/>
      <c r="R134"/>
      <c r="S134"/>
      <c r="T134"/>
      <c r="U134"/>
      <c r="V134"/>
    </row>
    <row r="135" spans="1:22" ht="12" customHeight="1" x14ac:dyDescent="0.25">
      <c r="A135" s="5" t="s">
        <v>350</v>
      </c>
      <c r="B135" s="5" t="s">
        <v>17</v>
      </c>
      <c r="C135" s="5" t="s">
        <v>270</v>
      </c>
      <c r="D135" s="5" t="s">
        <v>268</v>
      </c>
      <c r="E135" s="8">
        <v>45778</v>
      </c>
      <c r="F135" s="8">
        <v>45962</v>
      </c>
      <c r="G135" s="15">
        <v>55000</v>
      </c>
      <c r="H135" s="15">
        <v>0</v>
      </c>
      <c r="I135" s="15">
        <f t="shared" si="28"/>
        <v>55000</v>
      </c>
      <c r="J135" s="15">
        <v>1578.5</v>
      </c>
      <c r="K135" s="15">
        <v>2559.6799999999998</v>
      </c>
      <c r="L135" s="15">
        <v>1672</v>
      </c>
      <c r="M135" s="15">
        <v>25</v>
      </c>
      <c r="N135" s="15">
        <f t="shared" si="29"/>
        <v>5835.18</v>
      </c>
      <c r="O135" s="15">
        <f t="shared" si="30"/>
        <v>49164.82</v>
      </c>
      <c r="P135" s="5"/>
      <c r="R135"/>
      <c r="S135"/>
      <c r="T135"/>
      <c r="U135"/>
      <c r="V135"/>
    </row>
    <row r="136" spans="1:22" ht="12" customHeight="1" thickBot="1" x14ac:dyDescent="0.3">
      <c r="E136" s="8"/>
      <c r="F136" s="8"/>
      <c r="G136" s="19">
        <f t="shared" ref="G136:O136" si="31">SUM(G120:G135)</f>
        <v>1129000</v>
      </c>
      <c r="H136" s="19">
        <f t="shared" si="31"/>
        <v>0</v>
      </c>
      <c r="I136" s="19">
        <f t="shared" si="31"/>
        <v>1129000</v>
      </c>
      <c r="J136" s="19">
        <f t="shared" si="31"/>
        <v>32402.300000000003</v>
      </c>
      <c r="K136" s="19">
        <v>86793.999999999956</v>
      </c>
      <c r="L136" s="19">
        <f t="shared" si="31"/>
        <v>34321.600000000006</v>
      </c>
      <c r="M136" s="19">
        <f t="shared" si="31"/>
        <v>7467.8499999999894</v>
      </c>
      <c r="N136" s="19">
        <f t="shared" si="31"/>
        <v>160985.74999999997</v>
      </c>
      <c r="O136" s="19">
        <f t="shared" si="31"/>
        <v>968014.24999999965</v>
      </c>
      <c r="P136" s="5"/>
      <c r="R136"/>
      <c r="S136"/>
      <c r="T136"/>
      <c r="U136"/>
      <c r="V136"/>
    </row>
    <row r="137" spans="1:22" ht="12" customHeight="1" x14ac:dyDescent="0.25">
      <c r="G137" s="5"/>
      <c r="H137" s="5"/>
      <c r="I137" s="5"/>
      <c r="J137" s="5"/>
      <c r="K137" s="5"/>
      <c r="L137" s="5"/>
      <c r="M137" s="5"/>
      <c r="N137" s="5"/>
      <c r="O137" s="5"/>
      <c r="P137" s="5"/>
      <c r="R137"/>
      <c r="S137"/>
      <c r="T137"/>
      <c r="U137"/>
      <c r="V137"/>
    </row>
    <row r="138" spans="1:22" ht="12" customHeight="1" x14ac:dyDescent="0.25">
      <c r="G138" s="5"/>
      <c r="H138" s="5"/>
      <c r="I138" s="5"/>
      <c r="J138" s="5"/>
      <c r="K138" s="5"/>
      <c r="L138" s="5"/>
      <c r="M138" s="5"/>
      <c r="N138" s="5"/>
      <c r="O138" s="5"/>
      <c r="P138" s="5"/>
      <c r="R138"/>
      <c r="S138"/>
      <c r="T138"/>
      <c r="U138"/>
      <c r="V138"/>
    </row>
    <row r="139" spans="1:22" ht="12" customHeight="1" x14ac:dyDescent="0.25">
      <c r="A139" s="11" t="s">
        <v>202</v>
      </c>
      <c r="E139" s="8"/>
      <c r="F139" s="8"/>
      <c r="G139" s="15"/>
      <c r="I139" s="15"/>
      <c r="N139" s="15"/>
      <c r="O139" s="15"/>
      <c r="P139" s="5"/>
      <c r="R139"/>
      <c r="S139"/>
      <c r="T139"/>
      <c r="U139"/>
      <c r="V139"/>
    </row>
    <row r="140" spans="1:22" ht="12" customHeight="1" x14ac:dyDescent="0.25">
      <c r="A140" s="21" t="s">
        <v>330</v>
      </c>
      <c r="B140" s="21" t="s">
        <v>341</v>
      </c>
      <c r="C140" s="21" t="s">
        <v>331</v>
      </c>
      <c r="D140" s="21" t="s">
        <v>332</v>
      </c>
      <c r="E140" s="21" t="s">
        <v>333</v>
      </c>
      <c r="F140" s="21" t="s">
        <v>334</v>
      </c>
      <c r="G140" s="22" t="s">
        <v>335</v>
      </c>
      <c r="H140" s="22" t="s">
        <v>336</v>
      </c>
      <c r="I140" s="22" t="s">
        <v>337</v>
      </c>
      <c r="J140" s="22" t="s">
        <v>0</v>
      </c>
      <c r="K140" s="22" t="s">
        <v>1</v>
      </c>
      <c r="L140" s="22" t="s">
        <v>2</v>
      </c>
      <c r="M140" s="22" t="s">
        <v>338</v>
      </c>
      <c r="N140" s="22" t="s">
        <v>339</v>
      </c>
      <c r="O140" s="22" t="s">
        <v>340</v>
      </c>
      <c r="P140" s="5"/>
      <c r="R140"/>
      <c r="S140"/>
      <c r="T140"/>
      <c r="U140"/>
      <c r="V140"/>
    </row>
    <row r="141" spans="1:22" ht="12" customHeight="1" x14ac:dyDescent="0.25">
      <c r="A141" s="5" t="s">
        <v>351</v>
      </c>
      <c r="B141" s="5" t="s">
        <v>10</v>
      </c>
      <c r="C141" s="5" t="s">
        <v>270</v>
      </c>
      <c r="D141" s="5" t="s">
        <v>269</v>
      </c>
      <c r="E141" s="8">
        <v>45809</v>
      </c>
      <c r="F141" s="8">
        <v>45992</v>
      </c>
      <c r="G141" s="15">
        <v>55000</v>
      </c>
      <c r="H141" s="15">
        <v>0</v>
      </c>
      <c r="I141" s="15">
        <f t="shared" ref="I141:I145" si="32">+G141+H141</f>
        <v>55000</v>
      </c>
      <c r="J141" s="15">
        <v>1578.5</v>
      </c>
      <c r="K141" s="15">
        <v>2559.6799999999998</v>
      </c>
      <c r="L141" s="15">
        <v>1672</v>
      </c>
      <c r="M141" s="15">
        <v>25</v>
      </c>
      <c r="N141" s="15">
        <f t="shared" ref="N141:N145" si="33">+J141+K141+L141+M141</f>
        <v>5835.18</v>
      </c>
      <c r="O141" s="15">
        <f t="shared" ref="O141:O145" si="34">+I141-N141</f>
        <v>49164.82</v>
      </c>
      <c r="P141" s="5"/>
      <c r="R141"/>
      <c r="S141"/>
      <c r="T141"/>
      <c r="U141"/>
      <c r="V141"/>
    </row>
    <row r="142" spans="1:22" ht="12" customHeight="1" x14ac:dyDescent="0.25">
      <c r="A142" s="5" t="s">
        <v>203</v>
      </c>
      <c r="B142" s="5" t="s">
        <v>204</v>
      </c>
      <c r="C142" s="5" t="s">
        <v>270</v>
      </c>
      <c r="D142" s="5" t="s">
        <v>269</v>
      </c>
      <c r="E142" s="8">
        <v>45870</v>
      </c>
      <c r="F142" s="8">
        <v>46054</v>
      </c>
      <c r="G142" s="15">
        <v>30000</v>
      </c>
      <c r="H142" s="15">
        <v>0</v>
      </c>
      <c r="I142" s="15">
        <f t="shared" si="32"/>
        <v>30000</v>
      </c>
      <c r="J142" s="15">
        <v>861</v>
      </c>
      <c r="K142" s="15">
        <v>0</v>
      </c>
      <c r="L142" s="15">
        <v>912</v>
      </c>
      <c r="M142" s="15">
        <v>25</v>
      </c>
      <c r="N142" s="15">
        <f t="shared" si="33"/>
        <v>1798</v>
      </c>
      <c r="O142" s="15">
        <f t="shared" si="34"/>
        <v>28202</v>
      </c>
      <c r="P142" s="5"/>
      <c r="R142"/>
      <c r="S142"/>
      <c r="T142"/>
      <c r="U142"/>
      <c r="V142"/>
    </row>
    <row r="143" spans="1:22" ht="12" customHeight="1" x14ac:dyDescent="0.25">
      <c r="A143" s="5" t="s">
        <v>205</v>
      </c>
      <c r="B143" s="5" t="s">
        <v>204</v>
      </c>
      <c r="C143" s="5" t="s">
        <v>270</v>
      </c>
      <c r="D143" s="5" t="s">
        <v>269</v>
      </c>
      <c r="E143" s="8">
        <v>45870</v>
      </c>
      <c r="F143" s="8">
        <v>46054</v>
      </c>
      <c r="G143" s="15">
        <v>30000</v>
      </c>
      <c r="H143" s="15">
        <v>0</v>
      </c>
      <c r="I143" s="15">
        <f t="shared" si="32"/>
        <v>30000</v>
      </c>
      <c r="J143" s="15">
        <v>861</v>
      </c>
      <c r="K143" s="15">
        <v>0</v>
      </c>
      <c r="L143" s="15">
        <v>912</v>
      </c>
      <c r="M143" s="15">
        <v>25</v>
      </c>
      <c r="N143" s="15">
        <f t="shared" si="33"/>
        <v>1798</v>
      </c>
      <c r="O143" s="15">
        <f t="shared" si="34"/>
        <v>28202</v>
      </c>
      <c r="P143" s="5"/>
      <c r="R143"/>
      <c r="S143"/>
      <c r="T143"/>
      <c r="U143"/>
      <c r="V143"/>
    </row>
    <row r="144" spans="1:22" s="5" customFormat="1" ht="12" customHeight="1" x14ac:dyDescent="0.2">
      <c r="A144" s="5" t="s">
        <v>375</v>
      </c>
      <c r="B144" s="5" t="s">
        <v>17</v>
      </c>
      <c r="C144" s="5" t="s">
        <v>270</v>
      </c>
      <c r="D144" s="5" t="s">
        <v>268</v>
      </c>
      <c r="E144" s="8">
        <v>45839</v>
      </c>
      <c r="F144" s="8">
        <v>46023</v>
      </c>
      <c r="G144" s="15">
        <v>55000</v>
      </c>
      <c r="H144" s="15"/>
      <c r="I144" s="15">
        <f t="shared" si="32"/>
        <v>55000</v>
      </c>
      <c r="J144" s="15">
        <v>1578.5</v>
      </c>
      <c r="K144" s="15">
        <v>2559.6799999999998</v>
      </c>
      <c r="L144" s="15">
        <v>1672</v>
      </c>
      <c r="M144" s="15">
        <v>25</v>
      </c>
      <c r="N144" s="15">
        <f t="shared" si="33"/>
        <v>5835.18</v>
      </c>
      <c r="O144" s="15">
        <f t="shared" si="34"/>
        <v>49164.82</v>
      </c>
    </row>
    <row r="145" spans="1:22" ht="12" customHeight="1" x14ac:dyDescent="0.25">
      <c r="A145" s="5" t="s">
        <v>208</v>
      </c>
      <c r="B145" s="5" t="s">
        <v>17</v>
      </c>
      <c r="C145" s="5" t="s">
        <v>270</v>
      </c>
      <c r="D145" s="5" t="s">
        <v>268</v>
      </c>
      <c r="E145" s="8">
        <v>45717</v>
      </c>
      <c r="F145" s="8">
        <v>45901</v>
      </c>
      <c r="G145" s="15">
        <v>55000</v>
      </c>
      <c r="H145" s="15">
        <v>0</v>
      </c>
      <c r="I145" s="15">
        <f t="shared" si="32"/>
        <v>55000</v>
      </c>
      <c r="J145" s="15">
        <v>1578.5</v>
      </c>
      <c r="K145" s="15">
        <v>2559.6799999999998</v>
      </c>
      <c r="L145" s="15">
        <v>1672</v>
      </c>
      <c r="M145" s="15">
        <v>25</v>
      </c>
      <c r="N145" s="15">
        <f t="shared" si="33"/>
        <v>5835.18</v>
      </c>
      <c r="O145" s="15">
        <f t="shared" si="34"/>
        <v>49164.82</v>
      </c>
      <c r="P145" s="5"/>
      <c r="R145"/>
      <c r="S145"/>
      <c r="T145"/>
      <c r="U145"/>
      <c r="V145"/>
    </row>
    <row r="146" spans="1:22" ht="12" customHeight="1" thickBot="1" x14ac:dyDescent="0.3">
      <c r="E146" s="8"/>
      <c r="F146" s="8"/>
      <c r="G146" s="19">
        <f>SUM(G141:G145)</f>
        <v>225000</v>
      </c>
      <c r="H146" s="19">
        <f t="shared" ref="H146:O146" si="35">SUM(H141:H145)</f>
        <v>0</v>
      </c>
      <c r="I146" s="19">
        <f t="shared" si="35"/>
        <v>225000</v>
      </c>
      <c r="J146" s="19">
        <f t="shared" si="35"/>
        <v>6457.5</v>
      </c>
      <c r="K146" s="19">
        <v>7679.0399999999991</v>
      </c>
      <c r="L146" s="19">
        <f t="shared" si="35"/>
        <v>6840</v>
      </c>
      <c r="M146" s="19">
        <f t="shared" si="35"/>
        <v>125</v>
      </c>
      <c r="N146" s="19">
        <f t="shared" si="35"/>
        <v>21101.54</v>
      </c>
      <c r="O146" s="19">
        <f t="shared" si="35"/>
        <v>203898.46000000002</v>
      </c>
      <c r="P146" s="5"/>
      <c r="R146"/>
      <c r="S146"/>
      <c r="T146"/>
      <c r="U146"/>
      <c r="V146"/>
    </row>
    <row r="147" spans="1:22" ht="12" customHeight="1" x14ac:dyDescent="0.25">
      <c r="E147" s="8"/>
      <c r="F147" s="8"/>
      <c r="G147" s="20"/>
      <c r="H147" s="20"/>
      <c r="I147" s="20"/>
      <c r="J147" s="20"/>
      <c r="K147" s="20"/>
      <c r="L147" s="20"/>
      <c r="M147" s="20"/>
      <c r="N147" s="20"/>
      <c r="O147" s="20"/>
      <c r="P147" s="5"/>
      <c r="R147"/>
      <c r="S147"/>
      <c r="T147"/>
      <c r="U147"/>
      <c r="V147"/>
    </row>
    <row r="148" spans="1:22" ht="12" customHeight="1" x14ac:dyDescent="0.25">
      <c r="A148" s="11" t="s">
        <v>209</v>
      </c>
      <c r="E148" s="8"/>
      <c r="F148" s="8"/>
      <c r="G148" s="15"/>
      <c r="I148" s="15"/>
      <c r="N148" s="15"/>
      <c r="O148" s="15"/>
      <c r="P148" s="5"/>
      <c r="R148"/>
      <c r="S148"/>
      <c r="T148"/>
      <c r="U148"/>
      <c r="V148"/>
    </row>
    <row r="149" spans="1:22" ht="12" customHeight="1" x14ac:dyDescent="0.25">
      <c r="A149" s="21" t="s">
        <v>330</v>
      </c>
      <c r="B149" s="21" t="s">
        <v>341</v>
      </c>
      <c r="C149" s="21" t="s">
        <v>331</v>
      </c>
      <c r="D149" s="21" t="s">
        <v>332</v>
      </c>
      <c r="E149" s="21" t="s">
        <v>333</v>
      </c>
      <c r="F149" s="21" t="s">
        <v>334</v>
      </c>
      <c r="G149" s="22" t="s">
        <v>335</v>
      </c>
      <c r="H149" s="22" t="s">
        <v>336</v>
      </c>
      <c r="I149" s="22" t="s">
        <v>337</v>
      </c>
      <c r="J149" s="22" t="s">
        <v>0</v>
      </c>
      <c r="K149" s="22" t="s">
        <v>1</v>
      </c>
      <c r="L149" s="22" t="s">
        <v>2</v>
      </c>
      <c r="M149" s="22" t="s">
        <v>338</v>
      </c>
      <c r="N149" s="22" t="s">
        <v>339</v>
      </c>
      <c r="O149" s="22" t="s">
        <v>340</v>
      </c>
      <c r="P149" s="5"/>
      <c r="R149"/>
      <c r="S149"/>
      <c r="T149"/>
      <c r="U149"/>
      <c r="V149"/>
    </row>
    <row r="150" spans="1:22" ht="12" customHeight="1" x14ac:dyDescent="0.25">
      <c r="A150" s="5" t="s">
        <v>210</v>
      </c>
      <c r="B150" s="5" t="s">
        <v>186</v>
      </c>
      <c r="C150" s="5" t="s">
        <v>270</v>
      </c>
      <c r="D150" s="5" t="s">
        <v>269</v>
      </c>
      <c r="E150" s="8">
        <v>45689</v>
      </c>
      <c r="F150" s="8">
        <v>45870</v>
      </c>
      <c r="G150" s="15">
        <v>128000</v>
      </c>
      <c r="H150" s="15">
        <v>0</v>
      </c>
      <c r="I150" s="15">
        <f t="shared" ref="I150:I155" si="36">+G150+H150</f>
        <v>128000</v>
      </c>
      <c r="J150" s="15">
        <v>3673.6</v>
      </c>
      <c r="K150" s="15">
        <v>18691.669999999998</v>
      </c>
      <c r="L150" s="15">
        <v>3891.2</v>
      </c>
      <c r="M150" s="15">
        <v>25</v>
      </c>
      <c r="N150" s="15">
        <f t="shared" ref="N150:N155" si="37">+J150+K150+L150+M150</f>
        <v>26281.469999999998</v>
      </c>
      <c r="O150" s="15">
        <f t="shared" ref="O150:O155" si="38">+I150-N150</f>
        <v>101718.53</v>
      </c>
      <c r="P150" s="5"/>
      <c r="R150"/>
      <c r="S150"/>
      <c r="T150"/>
      <c r="U150"/>
      <c r="V150"/>
    </row>
    <row r="151" spans="1:22" ht="12" customHeight="1" x14ac:dyDescent="0.25">
      <c r="A151" s="5" t="s">
        <v>211</v>
      </c>
      <c r="B151" s="5" t="s">
        <v>212</v>
      </c>
      <c r="C151" s="5" t="s">
        <v>270</v>
      </c>
      <c r="D151" s="5" t="s">
        <v>268</v>
      </c>
      <c r="E151" s="8">
        <v>45627</v>
      </c>
      <c r="F151" s="8">
        <v>45809</v>
      </c>
      <c r="G151" s="15">
        <v>128000</v>
      </c>
      <c r="H151" s="15">
        <v>0</v>
      </c>
      <c r="I151" s="15">
        <f t="shared" si="36"/>
        <v>128000</v>
      </c>
      <c r="J151" s="15">
        <v>3673.6</v>
      </c>
      <c r="K151" s="15">
        <v>18691.669999999998</v>
      </c>
      <c r="L151" s="15">
        <v>3891.2</v>
      </c>
      <c r="M151" s="15">
        <v>25</v>
      </c>
      <c r="N151" s="15">
        <f t="shared" si="37"/>
        <v>26281.469999999998</v>
      </c>
      <c r="O151" s="15">
        <f t="shared" si="38"/>
        <v>101718.53</v>
      </c>
      <c r="P151" s="5"/>
      <c r="R151"/>
      <c r="S151"/>
      <c r="T151"/>
      <c r="U151"/>
      <c r="V151"/>
    </row>
    <row r="152" spans="1:22" ht="12" customHeight="1" x14ac:dyDescent="0.25">
      <c r="A152" s="5" t="s">
        <v>213</v>
      </c>
      <c r="B152" s="5" t="s">
        <v>295</v>
      </c>
      <c r="C152" s="5" t="s">
        <v>270</v>
      </c>
      <c r="D152" s="5" t="s">
        <v>269</v>
      </c>
      <c r="E152" s="8">
        <v>45870</v>
      </c>
      <c r="F152" s="8">
        <v>46054</v>
      </c>
      <c r="G152" s="15">
        <v>105000</v>
      </c>
      <c r="H152" s="15">
        <v>0</v>
      </c>
      <c r="I152" s="15">
        <f t="shared" si="36"/>
        <v>105000</v>
      </c>
      <c r="J152" s="15">
        <v>3013.5</v>
      </c>
      <c r="K152" s="15">
        <v>13281.49</v>
      </c>
      <c r="L152" s="15">
        <v>3192</v>
      </c>
      <c r="M152" s="15">
        <v>1824.50999999999</v>
      </c>
      <c r="N152" s="15">
        <f t="shared" si="37"/>
        <v>21311.499999999989</v>
      </c>
      <c r="O152" s="15">
        <f t="shared" si="38"/>
        <v>83688.500000000015</v>
      </c>
      <c r="P152" s="5"/>
      <c r="R152"/>
      <c r="S152"/>
      <c r="T152"/>
      <c r="U152"/>
      <c r="V152"/>
    </row>
    <row r="153" spans="1:22" ht="12" customHeight="1" x14ac:dyDescent="0.25">
      <c r="A153" s="5" t="s">
        <v>354</v>
      </c>
      <c r="B153" s="5" t="s">
        <v>217</v>
      </c>
      <c r="C153" s="5" t="s">
        <v>270</v>
      </c>
      <c r="D153" s="5" t="s">
        <v>268</v>
      </c>
      <c r="E153" s="8">
        <v>45870</v>
      </c>
      <c r="F153" s="8">
        <v>46054</v>
      </c>
      <c r="G153" s="15">
        <v>76000</v>
      </c>
      <c r="H153" s="15">
        <v>0</v>
      </c>
      <c r="I153" s="15">
        <f t="shared" si="36"/>
        <v>76000</v>
      </c>
      <c r="J153" s="15">
        <v>2181.1999999999998</v>
      </c>
      <c r="K153" s="15">
        <v>6497.56</v>
      </c>
      <c r="L153" s="15">
        <v>2310.4</v>
      </c>
      <c r="M153" s="15">
        <v>25</v>
      </c>
      <c r="N153" s="15">
        <f t="shared" si="37"/>
        <v>11014.16</v>
      </c>
      <c r="O153" s="15">
        <f t="shared" si="38"/>
        <v>64985.84</v>
      </c>
      <c r="P153" s="5"/>
      <c r="R153"/>
      <c r="S153"/>
      <c r="T153"/>
      <c r="U153"/>
      <c r="V153"/>
    </row>
    <row r="154" spans="1:22" ht="12" customHeight="1" x14ac:dyDescent="0.25">
      <c r="A154" s="5" t="s">
        <v>218</v>
      </c>
      <c r="B154" s="5" t="s">
        <v>214</v>
      </c>
      <c r="C154" s="5" t="s">
        <v>270</v>
      </c>
      <c r="D154" s="5" t="s">
        <v>268</v>
      </c>
      <c r="E154" s="8">
        <v>45717</v>
      </c>
      <c r="F154" s="8">
        <v>45901</v>
      </c>
      <c r="G154" s="15">
        <v>76000</v>
      </c>
      <c r="H154" s="15">
        <v>0</v>
      </c>
      <c r="I154" s="15">
        <f t="shared" si="36"/>
        <v>76000</v>
      </c>
      <c r="J154" s="15">
        <v>2181.1999999999998</v>
      </c>
      <c r="K154" s="15">
        <v>6497.56</v>
      </c>
      <c r="L154" s="15">
        <v>2310.4</v>
      </c>
      <c r="M154" s="15">
        <v>25</v>
      </c>
      <c r="N154" s="15">
        <f t="shared" si="37"/>
        <v>11014.16</v>
      </c>
      <c r="O154" s="15">
        <f t="shared" si="38"/>
        <v>64985.84</v>
      </c>
      <c r="P154" s="5"/>
      <c r="R154"/>
      <c r="S154"/>
      <c r="T154"/>
      <c r="U154"/>
      <c r="V154"/>
    </row>
    <row r="155" spans="1:22" ht="12" customHeight="1" x14ac:dyDescent="0.25">
      <c r="A155" s="5" t="s">
        <v>215</v>
      </c>
      <c r="B155" s="5" t="s">
        <v>216</v>
      </c>
      <c r="C155" s="5" t="s">
        <v>270</v>
      </c>
      <c r="D155" s="5" t="s">
        <v>268</v>
      </c>
      <c r="E155" s="8">
        <v>45839</v>
      </c>
      <c r="F155" s="8">
        <v>46023</v>
      </c>
      <c r="G155" s="15">
        <v>50000</v>
      </c>
      <c r="H155" s="15">
        <v>0</v>
      </c>
      <c r="I155" s="15">
        <f t="shared" si="36"/>
        <v>50000</v>
      </c>
      <c r="J155" s="15">
        <v>1435</v>
      </c>
      <c r="K155" s="15">
        <v>1854</v>
      </c>
      <c r="L155" s="15">
        <v>1520</v>
      </c>
      <c r="M155" s="15">
        <v>25</v>
      </c>
      <c r="N155" s="15">
        <f t="shared" si="37"/>
        <v>4834</v>
      </c>
      <c r="O155" s="15">
        <f t="shared" si="38"/>
        <v>45166</v>
      </c>
      <c r="P155" s="5"/>
      <c r="R155"/>
      <c r="S155"/>
      <c r="T155"/>
      <c r="U155"/>
      <c r="V155"/>
    </row>
    <row r="156" spans="1:22" ht="12" customHeight="1" thickBot="1" x14ac:dyDescent="0.3">
      <c r="E156" s="8"/>
      <c r="F156" s="8"/>
      <c r="G156" s="19">
        <f t="shared" ref="G156:O156" si="39">SUM(G150:G155)</f>
        <v>563000</v>
      </c>
      <c r="H156" s="19">
        <f t="shared" si="39"/>
        <v>0</v>
      </c>
      <c r="I156" s="19">
        <f t="shared" si="39"/>
        <v>563000</v>
      </c>
      <c r="J156" s="19">
        <f t="shared" si="39"/>
        <v>16158.100000000002</v>
      </c>
      <c r="K156" s="19">
        <v>65513.94999999999</v>
      </c>
      <c r="L156" s="19">
        <f t="shared" si="39"/>
        <v>17115.199999999997</v>
      </c>
      <c r="M156" s="19">
        <f t="shared" si="39"/>
        <v>1949.50999999999</v>
      </c>
      <c r="N156" s="19">
        <f t="shared" si="39"/>
        <v>100736.76</v>
      </c>
      <c r="O156" s="19">
        <f t="shared" si="39"/>
        <v>462263.24</v>
      </c>
      <c r="P156" s="5"/>
      <c r="R156"/>
      <c r="S156"/>
      <c r="T156"/>
      <c r="U156"/>
      <c r="V156"/>
    </row>
    <row r="157" spans="1:22" ht="12" customHeight="1" x14ac:dyDescent="0.25">
      <c r="E157" s="8"/>
      <c r="F157" s="8"/>
      <c r="G157" s="20"/>
      <c r="H157" s="20"/>
      <c r="I157" s="20"/>
      <c r="J157" s="20"/>
      <c r="K157" s="20"/>
      <c r="L157" s="20"/>
      <c r="M157" s="20"/>
      <c r="N157" s="20"/>
      <c r="O157" s="20"/>
      <c r="P157" s="5"/>
      <c r="R157"/>
      <c r="S157"/>
      <c r="T157"/>
      <c r="U157"/>
      <c r="V157"/>
    </row>
    <row r="158" spans="1:22" ht="12" customHeight="1" x14ac:dyDescent="0.25">
      <c r="A158" s="11" t="s">
        <v>378</v>
      </c>
      <c r="E158" s="8"/>
      <c r="F158" s="8"/>
      <c r="G158" s="15"/>
      <c r="I158" s="15"/>
      <c r="N158" s="15"/>
      <c r="O158" s="15"/>
      <c r="P158" s="5"/>
      <c r="R158"/>
      <c r="S158"/>
      <c r="T158"/>
      <c r="U158"/>
      <c r="V158"/>
    </row>
    <row r="159" spans="1:22" ht="12" customHeight="1" x14ac:dyDescent="0.25">
      <c r="A159" s="21" t="s">
        <v>330</v>
      </c>
      <c r="B159" s="21" t="s">
        <v>341</v>
      </c>
      <c r="C159" s="21" t="s">
        <v>331</v>
      </c>
      <c r="D159" s="21" t="s">
        <v>332</v>
      </c>
      <c r="E159" s="21" t="s">
        <v>333</v>
      </c>
      <c r="F159" s="21" t="s">
        <v>334</v>
      </c>
      <c r="G159" s="22" t="s">
        <v>335</v>
      </c>
      <c r="H159" s="22" t="s">
        <v>336</v>
      </c>
      <c r="I159" s="22" t="s">
        <v>337</v>
      </c>
      <c r="J159" s="22" t="s">
        <v>0</v>
      </c>
      <c r="K159" s="22" t="s">
        <v>1</v>
      </c>
      <c r="L159" s="22" t="s">
        <v>2</v>
      </c>
      <c r="M159" s="22" t="s">
        <v>338</v>
      </c>
      <c r="N159" s="22" t="s">
        <v>339</v>
      </c>
      <c r="O159" s="22" t="s">
        <v>340</v>
      </c>
      <c r="P159" s="5"/>
      <c r="R159"/>
      <c r="S159"/>
      <c r="T159"/>
      <c r="U159"/>
      <c r="V159"/>
    </row>
    <row r="160" spans="1:22" ht="12" customHeight="1" x14ac:dyDescent="0.25">
      <c r="A160" s="5" t="s">
        <v>373</v>
      </c>
      <c r="B160" s="5" t="s">
        <v>186</v>
      </c>
      <c r="C160" s="5" t="s">
        <v>270</v>
      </c>
      <c r="D160" s="5" t="s">
        <v>269</v>
      </c>
      <c r="E160" s="8">
        <v>45839</v>
      </c>
      <c r="F160" s="8">
        <v>46023</v>
      </c>
      <c r="G160" s="15">
        <v>128000</v>
      </c>
      <c r="H160" s="15">
        <v>0</v>
      </c>
      <c r="I160" s="15">
        <f t="shared" ref="I160" si="40">+G160+H160</f>
        <v>128000</v>
      </c>
      <c r="J160" s="15">
        <v>3673.6</v>
      </c>
      <c r="K160" s="15">
        <v>18691.669999999998</v>
      </c>
      <c r="L160" s="15">
        <v>3891.2</v>
      </c>
      <c r="M160" s="15">
        <v>25</v>
      </c>
      <c r="N160" s="15">
        <f t="shared" ref="N160" si="41">+J160+K160+L160+M160</f>
        <v>26281.469999999998</v>
      </c>
      <c r="O160" s="15">
        <f t="shared" ref="O160" si="42">+I160-N160</f>
        <v>101718.53</v>
      </c>
      <c r="P160" s="5"/>
      <c r="R160"/>
      <c r="S160"/>
      <c r="T160"/>
      <c r="U160"/>
      <c r="V160"/>
    </row>
    <row r="161" spans="1:22" ht="12" customHeight="1" thickBot="1" x14ac:dyDescent="0.3">
      <c r="E161" s="8"/>
      <c r="F161" s="8"/>
      <c r="G161" s="19">
        <f>SUM(G160)</f>
        <v>128000</v>
      </c>
      <c r="H161" s="19">
        <f t="shared" ref="H161:O161" si="43">SUM(H160)</f>
        <v>0</v>
      </c>
      <c r="I161" s="19">
        <f t="shared" si="43"/>
        <v>128000</v>
      </c>
      <c r="J161" s="19">
        <f t="shared" si="43"/>
        <v>3673.6</v>
      </c>
      <c r="K161" s="19">
        <v>18691.669999999998</v>
      </c>
      <c r="L161" s="19">
        <f t="shared" si="43"/>
        <v>3891.2</v>
      </c>
      <c r="M161" s="19">
        <f t="shared" si="43"/>
        <v>25</v>
      </c>
      <c r="N161" s="19">
        <f t="shared" si="43"/>
        <v>26281.469999999998</v>
      </c>
      <c r="O161" s="19">
        <f t="shared" si="43"/>
        <v>101718.53</v>
      </c>
      <c r="P161" s="5"/>
      <c r="R161"/>
      <c r="S161"/>
      <c r="T161"/>
      <c r="U161"/>
      <c r="V161"/>
    </row>
    <row r="162" spans="1:22" ht="12" customHeight="1" x14ac:dyDescent="0.25">
      <c r="E162" s="8"/>
      <c r="F162" s="8"/>
      <c r="G162" s="20"/>
      <c r="H162" s="20"/>
      <c r="I162" s="20"/>
      <c r="J162" s="20"/>
      <c r="K162" s="20"/>
      <c r="L162" s="20"/>
      <c r="M162" s="20"/>
      <c r="N162" s="20"/>
      <c r="O162" s="20"/>
      <c r="P162" s="5"/>
      <c r="R162"/>
      <c r="S162"/>
      <c r="T162"/>
      <c r="U162"/>
      <c r="V162"/>
    </row>
    <row r="163" spans="1:22" ht="12" customHeight="1" x14ac:dyDescent="0.25">
      <c r="A163" s="11" t="s">
        <v>328</v>
      </c>
      <c r="E163" s="8"/>
      <c r="F163" s="8"/>
      <c r="G163" s="15"/>
      <c r="I163" s="15"/>
      <c r="N163" s="15"/>
      <c r="O163" s="15"/>
      <c r="P163" s="5"/>
      <c r="R163"/>
      <c r="S163"/>
      <c r="T163"/>
      <c r="U163"/>
      <c r="V163"/>
    </row>
    <row r="164" spans="1:22" ht="12" customHeight="1" x14ac:dyDescent="0.25">
      <c r="A164" s="21" t="s">
        <v>330</v>
      </c>
      <c r="B164" s="21" t="s">
        <v>341</v>
      </c>
      <c r="C164" s="21" t="s">
        <v>331</v>
      </c>
      <c r="D164" s="21" t="s">
        <v>332</v>
      </c>
      <c r="E164" s="21" t="s">
        <v>333</v>
      </c>
      <c r="F164" s="21" t="s">
        <v>334</v>
      </c>
      <c r="G164" s="22" t="s">
        <v>335</v>
      </c>
      <c r="H164" s="22" t="s">
        <v>336</v>
      </c>
      <c r="I164" s="22" t="s">
        <v>337</v>
      </c>
      <c r="J164" s="22" t="s">
        <v>0</v>
      </c>
      <c r="K164" s="22" t="s">
        <v>1</v>
      </c>
      <c r="L164" s="22" t="s">
        <v>2</v>
      </c>
      <c r="M164" s="22" t="s">
        <v>338</v>
      </c>
      <c r="N164" s="22" t="s">
        <v>339</v>
      </c>
      <c r="O164" s="22" t="s">
        <v>340</v>
      </c>
      <c r="P164" s="5"/>
      <c r="R164"/>
      <c r="S164"/>
      <c r="T164"/>
      <c r="U164"/>
      <c r="V164"/>
    </row>
    <row r="165" spans="1:22" ht="12" customHeight="1" x14ac:dyDescent="0.25">
      <c r="A165" s="5" t="s">
        <v>324</v>
      </c>
      <c r="B165" s="5" t="s">
        <v>325</v>
      </c>
      <c r="C165" s="5" t="s">
        <v>270</v>
      </c>
      <c r="D165" s="1" t="s">
        <v>268</v>
      </c>
      <c r="E165" s="8">
        <v>45748</v>
      </c>
      <c r="F165" s="8">
        <v>45931</v>
      </c>
      <c r="G165" s="15">
        <v>128000</v>
      </c>
      <c r="H165" s="4">
        <v>0</v>
      </c>
      <c r="I165" s="15">
        <f t="shared" ref="I165:I172" si="44">+G165+H165</f>
        <v>128000</v>
      </c>
      <c r="J165" s="15">
        <v>3673.6</v>
      </c>
      <c r="K165" s="15">
        <v>18691.669999999998</v>
      </c>
      <c r="L165" s="15">
        <v>3891.2</v>
      </c>
      <c r="M165" s="15">
        <v>25</v>
      </c>
      <c r="N165" s="15">
        <f t="shared" ref="N165:N172" si="45">+J165+K165+L165+M165</f>
        <v>26281.469999999998</v>
      </c>
      <c r="O165" s="15">
        <f t="shared" ref="O165:O172" si="46">+I165-N165</f>
        <v>101718.53</v>
      </c>
      <c r="P165" s="5"/>
      <c r="R165"/>
      <c r="S165"/>
      <c r="T165"/>
      <c r="U165"/>
      <c r="V165"/>
    </row>
    <row r="166" spans="1:22" ht="12" customHeight="1" x14ac:dyDescent="0.25">
      <c r="A166" s="5" t="s">
        <v>355</v>
      </c>
      <c r="B166" s="5" t="s">
        <v>21</v>
      </c>
      <c r="C166" s="5" t="s">
        <v>270</v>
      </c>
      <c r="D166" s="5" t="s">
        <v>268</v>
      </c>
      <c r="E166" s="8">
        <v>45809</v>
      </c>
      <c r="F166" s="8">
        <v>45992</v>
      </c>
      <c r="G166" s="15">
        <v>76000</v>
      </c>
      <c r="H166" s="15">
        <v>0</v>
      </c>
      <c r="I166" s="15">
        <f t="shared" si="44"/>
        <v>76000</v>
      </c>
      <c r="J166" s="15">
        <v>2181.1999999999998</v>
      </c>
      <c r="K166" s="15">
        <v>6497.56</v>
      </c>
      <c r="L166" s="15">
        <v>2310.4</v>
      </c>
      <c r="M166" s="15">
        <v>25</v>
      </c>
      <c r="N166" s="15">
        <f t="shared" si="45"/>
        <v>11014.16</v>
      </c>
      <c r="O166" s="15">
        <f t="shared" si="46"/>
        <v>64985.84</v>
      </c>
      <c r="P166" s="5"/>
      <c r="R166"/>
      <c r="S166"/>
      <c r="T166"/>
      <c r="U166"/>
      <c r="V166"/>
    </row>
    <row r="167" spans="1:22" s="26" customFormat="1" ht="15" x14ac:dyDescent="0.25">
      <c r="A167" s="5" t="s">
        <v>365</v>
      </c>
      <c r="B167" s="5" t="s">
        <v>296</v>
      </c>
      <c r="C167" s="5" t="s">
        <v>366</v>
      </c>
      <c r="D167" s="5" t="s">
        <v>268</v>
      </c>
      <c r="E167" s="8">
        <v>45839</v>
      </c>
      <c r="F167" s="8">
        <v>46023</v>
      </c>
      <c r="G167" s="15">
        <v>76000</v>
      </c>
      <c r="H167" s="15"/>
      <c r="I167" s="15">
        <f t="shared" si="44"/>
        <v>76000</v>
      </c>
      <c r="J167" s="15">
        <v>2181.1999999999998</v>
      </c>
      <c r="K167" s="15">
        <v>6497.56</v>
      </c>
      <c r="L167" s="15">
        <v>2310.4</v>
      </c>
      <c r="M167" s="15">
        <v>25</v>
      </c>
      <c r="N167" s="15">
        <f t="shared" si="45"/>
        <v>11014.16</v>
      </c>
      <c r="O167" s="15">
        <f t="shared" si="46"/>
        <v>64985.84</v>
      </c>
    </row>
    <row r="168" spans="1:22" s="26" customFormat="1" ht="15" x14ac:dyDescent="0.25">
      <c r="A168" s="5" t="s">
        <v>367</v>
      </c>
      <c r="B168" s="5" t="s">
        <v>296</v>
      </c>
      <c r="C168" s="5" t="s">
        <v>366</v>
      </c>
      <c r="D168" s="5" t="s">
        <v>269</v>
      </c>
      <c r="E168" s="8">
        <v>45839</v>
      </c>
      <c r="F168" s="8">
        <v>46023</v>
      </c>
      <c r="G168" s="15">
        <v>76000</v>
      </c>
      <c r="H168" s="15"/>
      <c r="I168" s="15">
        <f t="shared" si="44"/>
        <v>76000</v>
      </c>
      <c r="J168" s="15">
        <v>2181.1999999999998</v>
      </c>
      <c r="K168" s="15">
        <v>6497.56</v>
      </c>
      <c r="L168" s="15">
        <v>2310.4</v>
      </c>
      <c r="M168" s="15">
        <v>25</v>
      </c>
      <c r="N168" s="15">
        <f t="shared" si="45"/>
        <v>11014.16</v>
      </c>
      <c r="O168" s="15">
        <f t="shared" si="46"/>
        <v>64985.84</v>
      </c>
    </row>
    <row r="169" spans="1:22" s="26" customFormat="1" ht="15" x14ac:dyDescent="0.25">
      <c r="A169" s="5" t="s">
        <v>369</v>
      </c>
      <c r="B169" s="5" t="s">
        <v>296</v>
      </c>
      <c r="C169" s="5" t="s">
        <v>366</v>
      </c>
      <c r="D169" s="5" t="s">
        <v>268</v>
      </c>
      <c r="E169" s="8">
        <v>45839</v>
      </c>
      <c r="F169" s="8">
        <v>46023</v>
      </c>
      <c r="G169" s="15">
        <v>76000</v>
      </c>
      <c r="H169" s="15"/>
      <c r="I169" s="15">
        <f t="shared" si="44"/>
        <v>76000</v>
      </c>
      <c r="J169" s="15">
        <v>2181.1999999999998</v>
      </c>
      <c r="K169" s="15">
        <v>6497.56</v>
      </c>
      <c r="L169" s="15">
        <v>2310.4</v>
      </c>
      <c r="M169" s="15">
        <v>25</v>
      </c>
      <c r="N169" s="15">
        <f t="shared" si="45"/>
        <v>11014.16</v>
      </c>
      <c r="O169" s="15">
        <f t="shared" si="46"/>
        <v>64985.84</v>
      </c>
    </row>
    <row r="170" spans="1:22" ht="12" customHeight="1" x14ac:dyDescent="0.25">
      <c r="A170" s="5" t="s">
        <v>298</v>
      </c>
      <c r="B170" s="5" t="s">
        <v>296</v>
      </c>
      <c r="C170" s="5" t="s">
        <v>270</v>
      </c>
      <c r="D170" s="5" t="s">
        <v>268</v>
      </c>
      <c r="E170" s="8">
        <v>45870</v>
      </c>
      <c r="F170" s="8">
        <v>46054</v>
      </c>
      <c r="G170" s="15">
        <v>76000</v>
      </c>
      <c r="H170" s="15">
        <v>0</v>
      </c>
      <c r="I170" s="15">
        <f t="shared" si="44"/>
        <v>76000</v>
      </c>
      <c r="J170" s="15">
        <v>2181.1999999999998</v>
      </c>
      <c r="K170" s="15">
        <v>6497.56</v>
      </c>
      <c r="L170" s="15">
        <v>2310.4</v>
      </c>
      <c r="M170" s="15">
        <v>25</v>
      </c>
      <c r="N170" s="15">
        <f t="shared" si="45"/>
        <v>11014.16</v>
      </c>
      <c r="O170" s="15">
        <f t="shared" si="46"/>
        <v>64985.84</v>
      </c>
      <c r="P170" s="5"/>
      <c r="R170"/>
      <c r="S170"/>
      <c r="T170"/>
      <c r="U170"/>
      <c r="V170"/>
    </row>
    <row r="171" spans="1:22" ht="12" customHeight="1" x14ac:dyDescent="0.25">
      <c r="A171" s="5" t="s">
        <v>323</v>
      </c>
      <c r="B171" s="5" t="s">
        <v>327</v>
      </c>
      <c r="C171" s="5" t="s">
        <v>270</v>
      </c>
      <c r="D171" s="1" t="s">
        <v>268</v>
      </c>
      <c r="E171" s="8">
        <v>45748</v>
      </c>
      <c r="F171" s="8">
        <v>45931</v>
      </c>
      <c r="G171" s="15">
        <v>76000</v>
      </c>
      <c r="H171" s="4">
        <v>0</v>
      </c>
      <c r="I171" s="15">
        <f t="shared" si="44"/>
        <v>76000</v>
      </c>
      <c r="J171" s="15">
        <v>2181.1999999999998</v>
      </c>
      <c r="K171" s="15">
        <v>6497.56</v>
      </c>
      <c r="L171" s="15">
        <v>2310.4</v>
      </c>
      <c r="M171" s="15">
        <v>25</v>
      </c>
      <c r="N171" s="15">
        <f t="shared" si="45"/>
        <v>11014.16</v>
      </c>
      <c r="O171" s="15">
        <f t="shared" si="46"/>
        <v>64985.84</v>
      </c>
      <c r="P171" s="5"/>
      <c r="R171"/>
      <c r="S171"/>
      <c r="T171"/>
      <c r="U171"/>
      <c r="V171"/>
    </row>
    <row r="172" spans="1:22" s="26" customFormat="1" ht="15" x14ac:dyDescent="0.25">
      <c r="A172" s="5" t="s">
        <v>376</v>
      </c>
      <c r="B172" s="5" t="s">
        <v>17</v>
      </c>
      <c r="C172" s="5" t="s">
        <v>366</v>
      </c>
      <c r="D172" s="5" t="s">
        <v>268</v>
      </c>
      <c r="E172" s="8">
        <v>45839</v>
      </c>
      <c r="F172" s="8">
        <v>46023</v>
      </c>
      <c r="G172" s="15">
        <v>55000</v>
      </c>
      <c r="H172" s="15"/>
      <c r="I172" s="15">
        <f t="shared" si="44"/>
        <v>55000</v>
      </c>
      <c r="J172" s="15">
        <v>1578.5</v>
      </c>
      <c r="K172" s="15">
        <v>2559.6799999999998</v>
      </c>
      <c r="L172" s="15">
        <v>1672</v>
      </c>
      <c r="M172" s="15">
        <v>25</v>
      </c>
      <c r="N172" s="15">
        <f t="shared" si="45"/>
        <v>5835.18</v>
      </c>
      <c r="O172" s="15">
        <f t="shared" si="46"/>
        <v>49164.82</v>
      </c>
    </row>
    <row r="173" spans="1:22" ht="12" customHeight="1" thickBot="1" x14ac:dyDescent="0.3">
      <c r="A173" s="11"/>
      <c r="D173" s="1"/>
      <c r="E173" s="8"/>
      <c r="F173" s="8"/>
      <c r="G173" s="19">
        <f>SUM(G165:G172)</f>
        <v>639000</v>
      </c>
      <c r="H173" s="19">
        <f t="shared" ref="H173:O173" si="47">SUM(H165:H172)</f>
        <v>0</v>
      </c>
      <c r="I173" s="19">
        <f t="shared" si="47"/>
        <v>639000</v>
      </c>
      <c r="J173" s="19">
        <f t="shared" si="47"/>
        <v>18339.3</v>
      </c>
      <c r="K173" s="19">
        <v>60236.709999999992</v>
      </c>
      <c r="L173" s="19">
        <f t="shared" si="47"/>
        <v>19425.599999999999</v>
      </c>
      <c r="M173" s="19">
        <f t="shared" si="47"/>
        <v>200</v>
      </c>
      <c r="N173" s="19">
        <f t="shared" si="47"/>
        <v>98201.610000000015</v>
      </c>
      <c r="O173" s="19">
        <f t="shared" si="47"/>
        <v>540798.3899999999</v>
      </c>
      <c r="P173" s="5"/>
      <c r="R173"/>
      <c r="S173"/>
      <c r="T173"/>
      <c r="U173"/>
      <c r="V173"/>
    </row>
    <row r="174" spans="1:22" ht="12" customHeight="1" x14ac:dyDescent="0.25">
      <c r="E174" s="8"/>
      <c r="F174" s="8"/>
      <c r="G174" s="20"/>
      <c r="H174" s="20"/>
      <c r="I174" s="20"/>
      <c r="J174" s="20"/>
      <c r="K174" s="20"/>
      <c r="L174" s="20"/>
      <c r="M174" s="20"/>
      <c r="N174" s="20"/>
      <c r="O174" s="20"/>
      <c r="P174" s="5"/>
      <c r="R174"/>
      <c r="S174"/>
      <c r="T174"/>
      <c r="U174"/>
      <c r="V174"/>
    </row>
    <row r="175" spans="1:22" ht="12" customHeight="1" x14ac:dyDescent="0.25">
      <c r="E175" s="8"/>
      <c r="F175" s="8"/>
      <c r="G175" s="20"/>
      <c r="H175" s="20"/>
      <c r="I175" s="20"/>
      <c r="J175" s="20"/>
      <c r="K175" s="20"/>
      <c r="L175" s="20"/>
      <c r="M175" s="20"/>
      <c r="N175" s="20"/>
      <c r="O175" s="20"/>
      <c r="P175" s="5"/>
      <c r="R175"/>
      <c r="S175"/>
      <c r="T175"/>
      <c r="U175"/>
      <c r="V175"/>
    </row>
    <row r="176" spans="1:22" ht="12" customHeight="1" x14ac:dyDescent="0.25">
      <c r="A176" s="11" t="s">
        <v>196</v>
      </c>
      <c r="E176" s="8"/>
      <c r="F176" s="8"/>
      <c r="G176" s="15"/>
      <c r="I176" s="15"/>
      <c r="N176" s="15"/>
      <c r="O176" s="15"/>
      <c r="P176" s="5"/>
      <c r="R176"/>
      <c r="S176"/>
      <c r="T176"/>
      <c r="U176"/>
      <c r="V176"/>
    </row>
    <row r="177" spans="1:22" ht="12" customHeight="1" x14ac:dyDescent="0.25">
      <c r="A177" s="21" t="s">
        <v>330</v>
      </c>
      <c r="B177" s="21" t="s">
        <v>341</v>
      </c>
      <c r="C177" s="21" t="s">
        <v>331</v>
      </c>
      <c r="D177" s="21" t="s">
        <v>332</v>
      </c>
      <c r="E177" s="21" t="s">
        <v>333</v>
      </c>
      <c r="F177" s="21" t="s">
        <v>334</v>
      </c>
      <c r="G177" s="22" t="s">
        <v>335</v>
      </c>
      <c r="H177" s="22" t="s">
        <v>336</v>
      </c>
      <c r="I177" s="22" t="s">
        <v>337</v>
      </c>
      <c r="J177" s="22" t="s">
        <v>0</v>
      </c>
      <c r="K177" s="22" t="s">
        <v>1</v>
      </c>
      <c r="L177" s="22" t="s">
        <v>2</v>
      </c>
      <c r="M177" s="22" t="s">
        <v>338</v>
      </c>
      <c r="N177" s="22" t="s">
        <v>339</v>
      </c>
      <c r="O177" s="22" t="s">
        <v>340</v>
      </c>
      <c r="P177" s="5"/>
      <c r="R177"/>
      <c r="S177"/>
      <c r="T177"/>
      <c r="U177"/>
      <c r="V177"/>
    </row>
    <row r="178" spans="1:22" ht="12" customHeight="1" x14ac:dyDescent="0.25">
      <c r="A178" s="5" t="s">
        <v>197</v>
      </c>
      <c r="B178" s="5" t="s">
        <v>186</v>
      </c>
      <c r="C178" s="5" t="s">
        <v>270</v>
      </c>
      <c r="D178" s="5" t="s">
        <v>268</v>
      </c>
      <c r="E178" s="8">
        <v>45870</v>
      </c>
      <c r="F178" s="8">
        <v>46054</v>
      </c>
      <c r="G178" s="15">
        <v>115000</v>
      </c>
      <c r="H178" s="15">
        <v>0</v>
      </c>
      <c r="I178" s="15">
        <f t="shared" ref="I178:I179" si="48">+G178+H178</f>
        <v>115000</v>
      </c>
      <c r="J178" s="15">
        <v>3300.5</v>
      </c>
      <c r="K178" s="15">
        <v>15204.88</v>
      </c>
      <c r="L178" s="15">
        <v>3496</v>
      </c>
      <c r="M178" s="15">
        <v>3025.95999999999</v>
      </c>
      <c r="N178" s="15">
        <f t="shared" ref="N178:N179" si="49">+J178+K178+L178+M178</f>
        <v>25027.339999999989</v>
      </c>
      <c r="O178" s="15">
        <f t="shared" ref="O178:O179" si="50">+I178-N178</f>
        <v>89972.66</v>
      </c>
      <c r="P178" s="5"/>
      <c r="R178"/>
      <c r="S178"/>
      <c r="T178"/>
      <c r="U178"/>
      <c r="V178"/>
    </row>
    <row r="179" spans="1:22" ht="12" customHeight="1" x14ac:dyDescent="0.25">
      <c r="A179" s="5" t="s">
        <v>198</v>
      </c>
      <c r="B179" s="5" t="s">
        <v>14</v>
      </c>
      <c r="C179" s="5" t="s">
        <v>270</v>
      </c>
      <c r="D179" s="5" t="s">
        <v>269</v>
      </c>
      <c r="E179" s="8">
        <v>45870</v>
      </c>
      <c r="F179" s="8">
        <v>46054</v>
      </c>
      <c r="G179" s="15">
        <v>75000</v>
      </c>
      <c r="H179" s="15">
        <v>0</v>
      </c>
      <c r="I179" s="15">
        <f t="shared" si="48"/>
        <v>75000</v>
      </c>
      <c r="J179" s="15">
        <v>2152.5</v>
      </c>
      <c r="K179" s="15">
        <v>6309.38</v>
      </c>
      <c r="L179" s="15">
        <v>2280</v>
      </c>
      <c r="M179" s="15">
        <v>665.48999999999899</v>
      </c>
      <c r="N179" s="15">
        <f t="shared" si="49"/>
        <v>11407.37</v>
      </c>
      <c r="O179" s="15">
        <f t="shared" si="50"/>
        <v>63592.63</v>
      </c>
      <c r="P179" s="5"/>
      <c r="R179"/>
      <c r="S179"/>
      <c r="T179"/>
      <c r="U179"/>
      <c r="V179"/>
    </row>
    <row r="180" spans="1:22" ht="12" customHeight="1" thickBot="1" x14ac:dyDescent="0.3">
      <c r="G180" s="19">
        <f>SUM(G178:G179)</f>
        <v>190000</v>
      </c>
      <c r="H180" s="19">
        <f t="shared" ref="H180:O180" si="51">SUM(H178:H179)</f>
        <v>0</v>
      </c>
      <c r="I180" s="19">
        <f t="shared" si="51"/>
        <v>190000</v>
      </c>
      <c r="J180" s="19">
        <f t="shared" si="51"/>
        <v>5453</v>
      </c>
      <c r="K180" s="19">
        <v>21514.26</v>
      </c>
      <c r="L180" s="19">
        <f t="shared" si="51"/>
        <v>5776</v>
      </c>
      <c r="M180" s="19">
        <f t="shared" si="51"/>
        <v>3691.4499999999889</v>
      </c>
      <c r="N180" s="19">
        <f t="shared" si="51"/>
        <v>36434.709999999992</v>
      </c>
      <c r="O180" s="19">
        <f t="shared" si="51"/>
        <v>153565.29</v>
      </c>
      <c r="P180" s="5"/>
      <c r="R180"/>
      <c r="S180"/>
      <c r="T180"/>
      <c r="U180"/>
      <c r="V180"/>
    </row>
    <row r="181" spans="1:22" ht="12" customHeight="1" x14ac:dyDescent="0.25">
      <c r="E181" s="8"/>
      <c r="F181" s="8"/>
      <c r="G181" s="15"/>
      <c r="I181" s="15"/>
      <c r="N181" s="15"/>
      <c r="O181" s="15"/>
      <c r="P181" s="5"/>
      <c r="R181"/>
      <c r="S181"/>
      <c r="T181"/>
      <c r="U181"/>
      <c r="V181"/>
    </row>
    <row r="182" spans="1:22" ht="12" customHeight="1" x14ac:dyDescent="0.25">
      <c r="E182" s="8"/>
      <c r="F182" s="8"/>
      <c r="G182" s="15"/>
      <c r="I182" s="15"/>
      <c r="N182" s="15"/>
      <c r="O182" s="15"/>
      <c r="P182" s="5"/>
      <c r="R182"/>
      <c r="S182"/>
      <c r="T182"/>
      <c r="U182"/>
      <c r="V182"/>
    </row>
    <row r="183" spans="1:22" ht="12" customHeight="1" x14ac:dyDescent="0.25">
      <c r="A183" s="11" t="s">
        <v>201</v>
      </c>
      <c r="E183" s="8"/>
      <c r="F183" s="8"/>
      <c r="G183" s="15"/>
      <c r="I183" s="15"/>
      <c r="N183" s="15"/>
      <c r="O183" s="15"/>
      <c r="P183" s="5"/>
      <c r="R183"/>
      <c r="S183"/>
      <c r="T183"/>
      <c r="U183"/>
      <c r="V183"/>
    </row>
    <row r="184" spans="1:22" ht="12" customHeight="1" x14ac:dyDescent="0.25">
      <c r="A184" s="21" t="s">
        <v>330</v>
      </c>
      <c r="B184" s="21" t="s">
        <v>341</v>
      </c>
      <c r="C184" s="21" t="s">
        <v>331</v>
      </c>
      <c r="D184" s="21" t="s">
        <v>332</v>
      </c>
      <c r="E184" s="21" t="s">
        <v>333</v>
      </c>
      <c r="F184" s="21" t="s">
        <v>334</v>
      </c>
      <c r="G184" s="22" t="s">
        <v>335</v>
      </c>
      <c r="H184" s="22" t="s">
        <v>336</v>
      </c>
      <c r="I184" s="22" t="s">
        <v>337</v>
      </c>
      <c r="J184" s="22" t="s">
        <v>0</v>
      </c>
      <c r="K184" s="22" t="s">
        <v>1</v>
      </c>
      <c r="L184" s="22" t="s">
        <v>2</v>
      </c>
      <c r="M184" s="22" t="s">
        <v>338</v>
      </c>
      <c r="N184" s="22" t="s">
        <v>339</v>
      </c>
      <c r="O184" s="22" t="s">
        <v>340</v>
      </c>
      <c r="P184" s="5"/>
      <c r="R184"/>
      <c r="S184"/>
      <c r="T184"/>
      <c r="U184"/>
      <c r="V184"/>
    </row>
    <row r="185" spans="1:22" ht="12" customHeight="1" x14ac:dyDescent="0.25">
      <c r="A185" s="5" t="s">
        <v>343</v>
      </c>
      <c r="B185" s="5" t="s">
        <v>344</v>
      </c>
      <c r="C185" s="5" t="s">
        <v>270</v>
      </c>
      <c r="D185" s="5" t="s">
        <v>268</v>
      </c>
      <c r="E185" s="8">
        <v>45870</v>
      </c>
      <c r="F185" s="8">
        <v>46054</v>
      </c>
      <c r="G185" s="15">
        <v>115000</v>
      </c>
      <c r="H185" s="15">
        <v>0</v>
      </c>
      <c r="I185" s="15">
        <f t="shared" ref="I185" si="52">+G185+H185</f>
        <v>115000</v>
      </c>
      <c r="J185" s="15">
        <v>3300.5</v>
      </c>
      <c r="K185" s="15">
        <v>15633.74</v>
      </c>
      <c r="L185" s="15">
        <v>3496</v>
      </c>
      <c r="M185" s="15">
        <v>25</v>
      </c>
      <c r="N185" s="15">
        <f t="shared" ref="N185" si="53">+J185+K185+L185+M185</f>
        <v>22455.239999999998</v>
      </c>
      <c r="O185" s="15">
        <f t="shared" ref="O185" si="54">+I185-N185</f>
        <v>92544.760000000009</v>
      </c>
      <c r="P185" s="5"/>
      <c r="R185"/>
      <c r="S185"/>
      <c r="T185"/>
      <c r="U185"/>
      <c r="V185"/>
    </row>
    <row r="186" spans="1:22" ht="12" customHeight="1" thickBot="1" x14ac:dyDescent="0.3">
      <c r="E186" s="8"/>
      <c r="F186" s="8"/>
      <c r="G186" s="19">
        <f>SUM(G185)</f>
        <v>115000</v>
      </c>
      <c r="H186" s="19">
        <f t="shared" ref="H186:O186" si="55">SUM(H185)</f>
        <v>0</v>
      </c>
      <c r="I186" s="19">
        <f t="shared" si="55"/>
        <v>115000</v>
      </c>
      <c r="J186" s="19">
        <f t="shared" si="55"/>
        <v>3300.5</v>
      </c>
      <c r="K186" s="19">
        <v>15633.74</v>
      </c>
      <c r="L186" s="19">
        <f t="shared" si="55"/>
        <v>3496</v>
      </c>
      <c r="M186" s="19">
        <f t="shared" si="55"/>
        <v>25</v>
      </c>
      <c r="N186" s="19">
        <f t="shared" si="55"/>
        <v>22455.239999999998</v>
      </c>
      <c r="O186" s="19">
        <f t="shared" si="55"/>
        <v>92544.760000000009</v>
      </c>
      <c r="P186" s="5"/>
      <c r="R186"/>
      <c r="S186"/>
      <c r="T186"/>
      <c r="U186"/>
      <c r="V186"/>
    </row>
    <row r="187" spans="1:22" ht="12" customHeight="1" x14ac:dyDescent="0.25">
      <c r="A187"/>
      <c r="B187"/>
      <c r="D187"/>
      <c r="E187"/>
      <c r="F187" s="12"/>
      <c r="G187"/>
      <c r="H187" s="12"/>
      <c r="I187" s="12"/>
      <c r="J187" s="12"/>
      <c r="K187" s="12"/>
      <c r="L187"/>
      <c r="M187" s="12"/>
      <c r="N187" s="12"/>
      <c r="O187" s="5"/>
      <c r="P187" s="5"/>
      <c r="R187"/>
      <c r="S187"/>
      <c r="T187"/>
      <c r="U187"/>
      <c r="V187"/>
    </row>
    <row r="188" spans="1:22" ht="12" customHeight="1" x14ac:dyDescent="0.25">
      <c r="G188" s="5"/>
      <c r="H188" s="5"/>
      <c r="I188" s="5"/>
      <c r="J188" s="5"/>
      <c r="K188" s="5"/>
      <c r="L188" s="5"/>
      <c r="M188" s="5"/>
      <c r="N188" s="5"/>
      <c r="O188" s="5"/>
      <c r="P188" s="5"/>
      <c r="R188"/>
      <c r="S188"/>
      <c r="T188"/>
      <c r="U188"/>
      <c r="V188"/>
    </row>
    <row r="189" spans="1:22" ht="12" customHeight="1" x14ac:dyDescent="0.25">
      <c r="G189" s="5"/>
      <c r="H189" s="5"/>
      <c r="I189" s="5"/>
      <c r="J189" s="5"/>
      <c r="K189" s="5"/>
      <c r="L189" s="5"/>
      <c r="M189" s="5"/>
      <c r="N189" s="5"/>
      <c r="O189" s="5"/>
      <c r="P189" s="5"/>
      <c r="R189"/>
      <c r="S189"/>
      <c r="T189"/>
      <c r="U189"/>
      <c r="V189"/>
    </row>
    <row r="190" spans="1:22" ht="12" customHeight="1" x14ac:dyDescent="0.25">
      <c r="A190" s="11" t="s">
        <v>199</v>
      </c>
      <c r="E190" s="8"/>
      <c r="F190" s="8"/>
      <c r="G190" s="15"/>
      <c r="I190" s="15"/>
      <c r="N190" s="15"/>
      <c r="O190" s="15"/>
      <c r="P190" s="5"/>
      <c r="R190"/>
      <c r="S190"/>
      <c r="T190"/>
      <c r="U190"/>
      <c r="V190"/>
    </row>
    <row r="191" spans="1:22" ht="12" customHeight="1" x14ac:dyDescent="0.25">
      <c r="A191" s="21" t="s">
        <v>330</v>
      </c>
      <c r="B191" s="21" t="s">
        <v>341</v>
      </c>
      <c r="C191" s="21" t="s">
        <v>331</v>
      </c>
      <c r="D191" s="21" t="s">
        <v>332</v>
      </c>
      <c r="E191" s="21" t="s">
        <v>333</v>
      </c>
      <c r="F191" s="21" t="s">
        <v>334</v>
      </c>
      <c r="G191" s="22" t="s">
        <v>335</v>
      </c>
      <c r="H191" s="22" t="s">
        <v>336</v>
      </c>
      <c r="I191" s="22" t="s">
        <v>337</v>
      </c>
      <c r="J191" s="22" t="s">
        <v>0</v>
      </c>
      <c r="K191" s="22" t="s">
        <v>1</v>
      </c>
      <c r="L191" s="22" t="s">
        <v>2</v>
      </c>
      <c r="M191" s="22" t="s">
        <v>338</v>
      </c>
      <c r="N191" s="22" t="s">
        <v>339</v>
      </c>
      <c r="O191" s="22" t="s">
        <v>340</v>
      </c>
      <c r="P191" s="5"/>
      <c r="R191"/>
      <c r="S191"/>
      <c r="T191"/>
      <c r="U191"/>
      <c r="V191"/>
    </row>
    <row r="192" spans="1:22" ht="12" customHeight="1" x14ac:dyDescent="0.25">
      <c r="A192" s="5" t="s">
        <v>359</v>
      </c>
      <c r="B192" s="5" t="s">
        <v>186</v>
      </c>
      <c r="C192" s="5" t="s">
        <v>270</v>
      </c>
      <c r="D192" s="5" t="s">
        <v>269</v>
      </c>
      <c r="E192" s="8">
        <v>45748</v>
      </c>
      <c r="F192" s="8">
        <v>45931</v>
      </c>
      <c r="G192" s="15">
        <v>115000</v>
      </c>
      <c r="H192" s="15">
        <v>0</v>
      </c>
      <c r="I192" s="15">
        <f t="shared" ref="I192:I194" si="56">+G192+H192</f>
        <v>115000</v>
      </c>
      <c r="J192" s="15">
        <v>3300.5</v>
      </c>
      <c r="K192" s="15">
        <v>15633.74</v>
      </c>
      <c r="L192" s="15">
        <v>3496</v>
      </c>
      <c r="M192" s="15">
        <v>25</v>
      </c>
      <c r="N192" s="15">
        <f t="shared" ref="N192:N194" si="57">+J192+K192+L192+M192</f>
        <v>22455.239999999998</v>
      </c>
      <c r="O192" s="15">
        <f t="shared" ref="O192:O194" si="58">+I192-N192</f>
        <v>92544.760000000009</v>
      </c>
      <c r="P192" s="5"/>
      <c r="R192"/>
      <c r="S192"/>
      <c r="T192"/>
      <c r="U192"/>
      <c r="V192"/>
    </row>
    <row r="193" spans="1:22" ht="12" customHeight="1" x14ac:dyDescent="0.25">
      <c r="A193" s="5" t="s">
        <v>200</v>
      </c>
      <c r="B193" s="5" t="s">
        <v>186</v>
      </c>
      <c r="C193" s="5" t="s">
        <v>270</v>
      </c>
      <c r="D193" s="5" t="s">
        <v>269</v>
      </c>
      <c r="E193" s="8">
        <v>45870</v>
      </c>
      <c r="F193" s="8">
        <v>46054</v>
      </c>
      <c r="G193" s="15">
        <v>115000</v>
      </c>
      <c r="H193" s="15">
        <v>0</v>
      </c>
      <c r="I193" s="15">
        <f t="shared" si="56"/>
        <v>115000</v>
      </c>
      <c r="J193" s="15">
        <v>3300.5</v>
      </c>
      <c r="K193" s="15">
        <v>15633.74</v>
      </c>
      <c r="L193" s="15">
        <v>3496</v>
      </c>
      <c r="M193" s="15">
        <v>25</v>
      </c>
      <c r="N193" s="15">
        <f t="shared" si="57"/>
        <v>22455.239999999998</v>
      </c>
      <c r="O193" s="15">
        <f t="shared" si="58"/>
        <v>92544.760000000009</v>
      </c>
      <c r="P193" s="5"/>
      <c r="R193"/>
      <c r="S193"/>
      <c r="T193"/>
      <c r="U193"/>
      <c r="V193"/>
    </row>
    <row r="194" spans="1:22" ht="12" customHeight="1" x14ac:dyDescent="0.25">
      <c r="A194" s="10" t="s">
        <v>322</v>
      </c>
      <c r="B194" s="5" t="s">
        <v>326</v>
      </c>
      <c r="C194" s="5" t="s">
        <v>270</v>
      </c>
      <c r="D194" s="1" t="s">
        <v>269</v>
      </c>
      <c r="E194" s="8">
        <v>45748</v>
      </c>
      <c r="F194" s="8">
        <v>45931</v>
      </c>
      <c r="G194" s="15">
        <v>115000</v>
      </c>
      <c r="H194" s="4">
        <v>0</v>
      </c>
      <c r="I194" s="15">
        <f t="shared" si="56"/>
        <v>115000</v>
      </c>
      <c r="J194" s="15">
        <v>3300.5</v>
      </c>
      <c r="K194" s="15">
        <v>15633.74</v>
      </c>
      <c r="L194" s="15">
        <v>3496</v>
      </c>
      <c r="M194" s="15">
        <v>25</v>
      </c>
      <c r="N194" s="15">
        <f t="shared" si="57"/>
        <v>22455.239999999998</v>
      </c>
      <c r="O194" s="15">
        <f t="shared" si="58"/>
        <v>92544.760000000009</v>
      </c>
      <c r="P194" s="5"/>
      <c r="R194"/>
      <c r="S194"/>
      <c r="T194"/>
      <c r="U194"/>
      <c r="V194"/>
    </row>
    <row r="195" spans="1:22" ht="12" customHeight="1" thickBot="1" x14ac:dyDescent="0.3">
      <c r="A195" s="11"/>
      <c r="D195" s="1"/>
      <c r="E195" s="8"/>
      <c r="F195" s="8"/>
      <c r="G195" s="19">
        <f>SUM(G192:G194)</f>
        <v>345000</v>
      </c>
      <c r="H195" s="19">
        <f t="shared" ref="H195:O195" si="59">SUM(H192:H194)</f>
        <v>0</v>
      </c>
      <c r="I195" s="19">
        <f t="shared" si="59"/>
        <v>345000</v>
      </c>
      <c r="J195" s="19">
        <f t="shared" si="59"/>
        <v>9901.5</v>
      </c>
      <c r="K195" s="19">
        <v>46901.22</v>
      </c>
      <c r="L195" s="19">
        <f t="shared" si="59"/>
        <v>10488</v>
      </c>
      <c r="M195" s="19">
        <f t="shared" si="59"/>
        <v>75</v>
      </c>
      <c r="N195" s="19">
        <f t="shared" si="59"/>
        <v>67365.72</v>
      </c>
      <c r="O195" s="19">
        <f t="shared" si="59"/>
        <v>277634.28000000003</v>
      </c>
      <c r="P195" s="5"/>
      <c r="R195"/>
      <c r="S195"/>
      <c r="T195"/>
      <c r="U195"/>
      <c r="V195"/>
    </row>
    <row r="196" spans="1:22" ht="12" customHeight="1" x14ac:dyDescent="0.25">
      <c r="G196" s="5"/>
      <c r="H196" s="5"/>
      <c r="I196" s="5"/>
      <c r="J196" s="5"/>
      <c r="K196" s="5"/>
      <c r="L196" s="5"/>
      <c r="M196" s="5"/>
      <c r="N196" s="5"/>
      <c r="O196" s="5"/>
      <c r="P196" s="5"/>
      <c r="R196"/>
      <c r="S196"/>
      <c r="T196"/>
      <c r="U196"/>
      <c r="V196"/>
    </row>
    <row r="197" spans="1:22" ht="12" customHeight="1" x14ac:dyDescent="0.25">
      <c r="G197" s="5"/>
      <c r="H197" s="5"/>
      <c r="I197" s="5"/>
      <c r="J197" s="5"/>
      <c r="K197" s="5"/>
      <c r="L197" s="5"/>
      <c r="M197" s="5"/>
      <c r="N197" s="5"/>
      <c r="O197" s="5"/>
      <c r="P197" s="5"/>
      <c r="R197"/>
      <c r="S197"/>
      <c r="T197"/>
      <c r="U197"/>
      <c r="V197"/>
    </row>
    <row r="198" spans="1:22" ht="12" customHeight="1" x14ac:dyDescent="0.25">
      <c r="G198" s="5"/>
      <c r="H198" s="5"/>
      <c r="I198" s="5"/>
      <c r="J198" s="5"/>
      <c r="K198" s="5"/>
      <c r="L198" s="5"/>
      <c r="M198" s="5"/>
      <c r="N198" s="5"/>
      <c r="O198" s="5"/>
      <c r="P198" s="5"/>
      <c r="R198"/>
      <c r="S198"/>
      <c r="T198"/>
      <c r="U198"/>
      <c r="V198"/>
    </row>
    <row r="199" spans="1:22" ht="12" customHeight="1" x14ac:dyDescent="0.25">
      <c r="A199" s="11" t="s">
        <v>12</v>
      </c>
      <c r="E199" s="8"/>
      <c r="F199" s="8"/>
      <c r="G199" s="15"/>
      <c r="I199" s="15"/>
      <c r="N199" s="15"/>
      <c r="O199" s="15"/>
      <c r="P199" s="5"/>
      <c r="R199"/>
      <c r="S199"/>
      <c r="T199"/>
      <c r="U199"/>
      <c r="V199"/>
    </row>
    <row r="200" spans="1:22" ht="12" customHeight="1" x14ac:dyDescent="0.25">
      <c r="A200" s="21" t="s">
        <v>330</v>
      </c>
      <c r="B200" s="21" t="s">
        <v>341</v>
      </c>
      <c r="C200" s="21" t="s">
        <v>331</v>
      </c>
      <c r="D200" s="21" t="s">
        <v>332</v>
      </c>
      <c r="E200" s="21" t="s">
        <v>333</v>
      </c>
      <c r="F200" s="21" t="s">
        <v>334</v>
      </c>
      <c r="G200" s="22" t="s">
        <v>335</v>
      </c>
      <c r="H200" s="22" t="s">
        <v>336</v>
      </c>
      <c r="I200" s="22" t="s">
        <v>337</v>
      </c>
      <c r="J200" s="22" t="s">
        <v>0</v>
      </c>
      <c r="K200" s="22" t="s">
        <v>1</v>
      </c>
      <c r="L200" s="22" t="s">
        <v>2</v>
      </c>
      <c r="M200" s="22" t="s">
        <v>338</v>
      </c>
      <c r="N200" s="22" t="s">
        <v>339</v>
      </c>
      <c r="O200" s="22" t="s">
        <v>340</v>
      </c>
      <c r="P200" s="5"/>
      <c r="R200"/>
      <c r="S200"/>
      <c r="T200"/>
      <c r="U200"/>
      <c r="V200"/>
    </row>
    <row r="201" spans="1:22" ht="12" customHeight="1" x14ac:dyDescent="0.25">
      <c r="A201" s="5" t="s">
        <v>13</v>
      </c>
      <c r="B201" s="5" t="s">
        <v>14</v>
      </c>
      <c r="C201" s="5" t="s">
        <v>270</v>
      </c>
      <c r="D201" s="5" t="s">
        <v>269</v>
      </c>
      <c r="E201" s="8">
        <v>45748</v>
      </c>
      <c r="F201" s="8">
        <v>45931</v>
      </c>
      <c r="G201" s="15">
        <v>75000</v>
      </c>
      <c r="H201" s="15">
        <v>0</v>
      </c>
      <c r="I201" s="15">
        <f t="shared" ref="I201" si="60">+G201+H201</f>
        <v>75000</v>
      </c>
      <c r="J201" s="15">
        <v>2152.5</v>
      </c>
      <c r="K201" s="15">
        <v>6309.38</v>
      </c>
      <c r="L201" s="15">
        <v>2280</v>
      </c>
      <c r="M201" s="15">
        <v>1946.46999999999</v>
      </c>
      <c r="N201" s="15">
        <f t="shared" ref="N201" si="61">+J201+K201+L201+M201</f>
        <v>12688.349999999991</v>
      </c>
      <c r="O201" s="15">
        <f t="shared" ref="O201" si="62">+I201-N201</f>
        <v>62311.650000000009</v>
      </c>
      <c r="P201" s="5"/>
      <c r="R201"/>
      <c r="S201"/>
      <c r="T201"/>
      <c r="U201"/>
      <c r="V201"/>
    </row>
    <row r="202" spans="1:22" ht="12" customHeight="1" thickBot="1" x14ac:dyDescent="0.3">
      <c r="E202" s="8"/>
      <c r="F202" s="8"/>
      <c r="G202" s="19">
        <f>SUM(G201)</f>
        <v>75000</v>
      </c>
      <c r="H202" s="19">
        <f t="shared" ref="H202:O202" si="63">SUM(H201)</f>
        <v>0</v>
      </c>
      <c r="I202" s="19">
        <f t="shared" si="63"/>
        <v>75000</v>
      </c>
      <c r="J202" s="19">
        <f t="shared" si="63"/>
        <v>2152.5</v>
      </c>
      <c r="K202" s="19">
        <v>6309.38</v>
      </c>
      <c r="L202" s="19">
        <f t="shared" si="63"/>
        <v>2280</v>
      </c>
      <c r="M202" s="19">
        <f t="shared" si="63"/>
        <v>1946.46999999999</v>
      </c>
      <c r="N202" s="19">
        <f t="shared" si="63"/>
        <v>12688.349999999991</v>
      </c>
      <c r="O202" s="19">
        <f t="shared" si="63"/>
        <v>62311.650000000009</v>
      </c>
      <c r="P202" s="5"/>
      <c r="R202"/>
      <c r="S202"/>
      <c r="T202"/>
      <c r="U202"/>
      <c r="V202"/>
    </row>
    <row r="203" spans="1:22" ht="12" customHeight="1" x14ac:dyDescent="0.25">
      <c r="G203" s="5"/>
      <c r="H203" s="5"/>
      <c r="I203" s="5"/>
      <c r="J203" s="5"/>
      <c r="K203" s="5"/>
      <c r="L203" s="5"/>
      <c r="M203" s="5"/>
      <c r="N203" s="5"/>
      <c r="O203" s="5"/>
      <c r="P203" s="5"/>
      <c r="R203"/>
      <c r="S203"/>
      <c r="T203"/>
      <c r="U203"/>
      <c r="V203"/>
    </row>
    <row r="204" spans="1:22" ht="12" customHeight="1" x14ac:dyDescent="0.25">
      <c r="G204" s="5"/>
      <c r="H204" s="5"/>
      <c r="I204" s="5"/>
      <c r="J204" s="5"/>
      <c r="K204" s="5"/>
      <c r="L204" s="5"/>
      <c r="M204" s="5"/>
      <c r="N204" s="5"/>
      <c r="O204" s="5"/>
      <c r="P204" s="5"/>
      <c r="R204"/>
      <c r="S204"/>
      <c r="T204"/>
      <c r="U204"/>
      <c r="V204"/>
    </row>
    <row r="205" spans="1:22" ht="12" customHeight="1" x14ac:dyDescent="0.25">
      <c r="A205" s="11" t="s">
        <v>238</v>
      </c>
      <c r="E205" s="8"/>
      <c r="F205" s="8"/>
      <c r="G205" s="15"/>
      <c r="I205" s="15"/>
      <c r="N205" s="15"/>
      <c r="O205" s="15"/>
      <c r="P205" s="5"/>
      <c r="R205"/>
      <c r="S205"/>
      <c r="T205"/>
      <c r="U205"/>
      <c r="V205"/>
    </row>
    <row r="206" spans="1:22" ht="12" customHeight="1" x14ac:dyDescent="0.25">
      <c r="A206" s="21" t="s">
        <v>330</v>
      </c>
      <c r="B206" s="21" t="s">
        <v>341</v>
      </c>
      <c r="C206" s="21" t="s">
        <v>331</v>
      </c>
      <c r="D206" s="21" t="s">
        <v>332</v>
      </c>
      <c r="E206" s="21" t="s">
        <v>333</v>
      </c>
      <c r="F206" s="21" t="s">
        <v>334</v>
      </c>
      <c r="G206" s="22" t="s">
        <v>335</v>
      </c>
      <c r="H206" s="22" t="s">
        <v>336</v>
      </c>
      <c r="I206" s="22" t="s">
        <v>337</v>
      </c>
      <c r="J206" s="22" t="s">
        <v>0</v>
      </c>
      <c r="K206" s="22" t="s">
        <v>1</v>
      </c>
      <c r="L206" s="22" t="s">
        <v>2</v>
      </c>
      <c r="M206" s="22" t="s">
        <v>338</v>
      </c>
      <c r="N206" s="22" t="s">
        <v>339</v>
      </c>
      <c r="O206" s="22" t="s">
        <v>340</v>
      </c>
      <c r="P206" s="5"/>
      <c r="R206"/>
      <c r="S206"/>
      <c r="T206"/>
      <c r="U206"/>
      <c r="V206"/>
    </row>
    <row r="207" spans="1:22" ht="12" customHeight="1" x14ac:dyDescent="0.25">
      <c r="A207" s="5" t="s">
        <v>241</v>
      </c>
      <c r="B207" s="5" t="s">
        <v>242</v>
      </c>
      <c r="C207" s="5" t="s">
        <v>270</v>
      </c>
      <c r="D207" s="5" t="s">
        <v>268</v>
      </c>
      <c r="E207" s="8">
        <v>45870</v>
      </c>
      <c r="F207" s="8">
        <v>46054</v>
      </c>
      <c r="G207" s="15">
        <v>105000</v>
      </c>
      <c r="H207" s="15">
        <v>0</v>
      </c>
      <c r="I207" s="15">
        <f t="shared" ref="I207:I214" si="64">+G207+H207</f>
        <v>105000</v>
      </c>
      <c r="J207" s="15">
        <v>3013.5</v>
      </c>
      <c r="K207" s="15">
        <v>13281.49</v>
      </c>
      <c r="L207" s="15">
        <v>3192</v>
      </c>
      <c r="M207" s="15">
        <v>3624.02</v>
      </c>
      <c r="N207" s="15">
        <f t="shared" ref="N207:N214" si="65">+J207+K207+L207+M207</f>
        <v>23111.01</v>
      </c>
      <c r="O207" s="15">
        <f t="shared" ref="O207:O214" si="66">+I207-N207</f>
        <v>81888.990000000005</v>
      </c>
      <c r="P207" s="5"/>
      <c r="R207"/>
      <c r="S207"/>
      <c r="T207"/>
      <c r="U207"/>
      <c r="V207"/>
    </row>
    <row r="208" spans="1:22" ht="12" customHeight="1" x14ac:dyDescent="0.25">
      <c r="A208" s="5" t="s">
        <v>243</v>
      </c>
      <c r="B208" s="5" t="s">
        <v>41</v>
      </c>
      <c r="C208" s="5" t="s">
        <v>270</v>
      </c>
      <c r="D208" s="5" t="s">
        <v>268</v>
      </c>
      <c r="E208" s="8">
        <v>45717</v>
      </c>
      <c r="F208" s="8">
        <v>45901</v>
      </c>
      <c r="G208" s="15">
        <v>76000</v>
      </c>
      <c r="H208" s="15">
        <v>0</v>
      </c>
      <c r="I208" s="15">
        <f t="shared" si="64"/>
        <v>76000</v>
      </c>
      <c r="J208" s="15">
        <v>2181.1999999999998</v>
      </c>
      <c r="K208" s="15">
        <v>6497.56</v>
      </c>
      <c r="L208" s="15">
        <v>2310.4</v>
      </c>
      <c r="M208" s="15">
        <v>25</v>
      </c>
      <c r="N208" s="15">
        <f t="shared" si="65"/>
        <v>11014.16</v>
      </c>
      <c r="O208" s="15">
        <f t="shared" si="66"/>
        <v>64985.84</v>
      </c>
      <c r="P208" s="5"/>
      <c r="R208"/>
      <c r="S208"/>
      <c r="T208"/>
      <c r="U208"/>
      <c r="V208"/>
    </row>
    <row r="209" spans="1:22" ht="12" customHeight="1" x14ac:dyDescent="0.25">
      <c r="A209" s="5" t="s">
        <v>247</v>
      </c>
      <c r="B209" s="5" t="s">
        <v>53</v>
      </c>
      <c r="C209" s="5" t="s">
        <v>270</v>
      </c>
      <c r="D209" s="5" t="s">
        <v>268</v>
      </c>
      <c r="E209" s="8">
        <v>45778</v>
      </c>
      <c r="F209" s="8">
        <v>45962</v>
      </c>
      <c r="G209" s="15">
        <v>76000</v>
      </c>
      <c r="H209" s="15">
        <v>0</v>
      </c>
      <c r="I209" s="15">
        <f t="shared" si="64"/>
        <v>76000</v>
      </c>
      <c r="J209" s="15">
        <v>2181.1999999999998</v>
      </c>
      <c r="K209" s="15">
        <v>6154.46</v>
      </c>
      <c r="L209" s="15">
        <v>2310.4</v>
      </c>
      <c r="M209" s="15">
        <v>1740.46</v>
      </c>
      <c r="N209" s="15">
        <f t="shared" si="65"/>
        <v>12386.52</v>
      </c>
      <c r="O209" s="15">
        <f t="shared" si="66"/>
        <v>63613.479999999996</v>
      </c>
      <c r="P209" s="5"/>
      <c r="R209"/>
      <c r="S209"/>
      <c r="T209"/>
      <c r="U209"/>
      <c r="V209"/>
    </row>
    <row r="210" spans="1:22" ht="12" customHeight="1" x14ac:dyDescent="0.25">
      <c r="A210" s="5" t="s">
        <v>246</v>
      </c>
      <c r="B210" s="5" t="s">
        <v>53</v>
      </c>
      <c r="C210" s="5" t="s">
        <v>270</v>
      </c>
      <c r="D210" s="5" t="s">
        <v>268</v>
      </c>
      <c r="E210" s="8">
        <v>45717</v>
      </c>
      <c r="F210" s="8">
        <v>45901</v>
      </c>
      <c r="G210" s="15">
        <v>76000</v>
      </c>
      <c r="H210" s="15">
        <v>0</v>
      </c>
      <c r="I210" s="15">
        <f t="shared" si="64"/>
        <v>76000</v>
      </c>
      <c r="J210" s="15">
        <v>2181.1999999999998</v>
      </c>
      <c r="K210" s="15">
        <v>6497.56</v>
      </c>
      <c r="L210" s="15">
        <v>2310.4</v>
      </c>
      <c r="M210" s="15">
        <v>25</v>
      </c>
      <c r="N210" s="15">
        <f t="shared" si="65"/>
        <v>11014.16</v>
      </c>
      <c r="O210" s="15">
        <f t="shared" si="66"/>
        <v>64985.84</v>
      </c>
      <c r="P210" s="5"/>
      <c r="R210"/>
      <c r="S210"/>
      <c r="T210"/>
      <c r="U210"/>
      <c r="V210"/>
    </row>
    <row r="211" spans="1:22" ht="12" customHeight="1" x14ac:dyDescent="0.25">
      <c r="A211" s="5" t="s">
        <v>248</v>
      </c>
      <c r="B211" s="5" t="s">
        <v>14</v>
      </c>
      <c r="C211" s="5" t="s">
        <v>270</v>
      </c>
      <c r="D211" s="5" t="s">
        <v>268</v>
      </c>
      <c r="E211" s="8">
        <v>45870</v>
      </c>
      <c r="F211" s="8">
        <v>46054</v>
      </c>
      <c r="G211" s="15">
        <v>76000</v>
      </c>
      <c r="H211" s="15">
        <v>0</v>
      </c>
      <c r="I211" s="15">
        <f t="shared" si="64"/>
        <v>76000</v>
      </c>
      <c r="J211" s="15">
        <v>2181.1999999999998</v>
      </c>
      <c r="K211" s="15">
        <v>6497.56</v>
      </c>
      <c r="L211" s="15">
        <v>2310.4</v>
      </c>
      <c r="M211" s="15">
        <v>25</v>
      </c>
      <c r="N211" s="15">
        <f t="shared" si="65"/>
        <v>11014.16</v>
      </c>
      <c r="O211" s="15">
        <f t="shared" si="66"/>
        <v>64985.84</v>
      </c>
      <c r="P211" s="5"/>
      <c r="R211"/>
      <c r="S211"/>
      <c r="T211"/>
      <c r="U211"/>
      <c r="V211"/>
    </row>
    <row r="212" spans="1:22" ht="12" customHeight="1" x14ac:dyDescent="0.25">
      <c r="A212" s="5" t="s">
        <v>244</v>
      </c>
      <c r="B212" s="5" t="s">
        <v>14</v>
      </c>
      <c r="C212" s="5" t="s">
        <v>270</v>
      </c>
      <c r="D212" s="5" t="s">
        <v>268</v>
      </c>
      <c r="E212" s="8">
        <v>45809</v>
      </c>
      <c r="F212" s="8">
        <v>45992</v>
      </c>
      <c r="G212" s="15">
        <v>40000</v>
      </c>
      <c r="H212" s="15">
        <v>0</v>
      </c>
      <c r="I212" s="15">
        <f t="shared" si="64"/>
        <v>40000</v>
      </c>
      <c r="J212" s="15">
        <v>1148</v>
      </c>
      <c r="K212" s="15">
        <v>442.65</v>
      </c>
      <c r="L212" s="15">
        <v>1216</v>
      </c>
      <c r="M212" s="15">
        <v>25</v>
      </c>
      <c r="N212" s="15">
        <f t="shared" si="65"/>
        <v>2831.65</v>
      </c>
      <c r="O212" s="15">
        <f t="shared" si="66"/>
        <v>37168.35</v>
      </c>
      <c r="P212" s="5"/>
      <c r="R212"/>
      <c r="S212"/>
      <c r="T212"/>
      <c r="U212"/>
      <c r="V212"/>
    </row>
    <row r="213" spans="1:22" ht="12" customHeight="1" x14ac:dyDescent="0.25">
      <c r="A213" s="5" t="s">
        <v>239</v>
      </c>
      <c r="B213" s="5" t="s">
        <v>240</v>
      </c>
      <c r="C213" s="5" t="s">
        <v>270</v>
      </c>
      <c r="D213" s="5" t="s">
        <v>268</v>
      </c>
      <c r="E213" s="8">
        <v>45717</v>
      </c>
      <c r="F213" s="8">
        <v>45901</v>
      </c>
      <c r="G213" s="15">
        <v>76000</v>
      </c>
      <c r="H213" s="15">
        <v>0</v>
      </c>
      <c r="I213" s="15">
        <f t="shared" si="64"/>
        <v>76000</v>
      </c>
      <c r="J213" s="15">
        <v>2181.1999999999998</v>
      </c>
      <c r="K213" s="15">
        <v>6497.56</v>
      </c>
      <c r="L213" s="15">
        <v>2310.4</v>
      </c>
      <c r="M213" s="15">
        <v>4881.5</v>
      </c>
      <c r="N213" s="15">
        <f t="shared" si="65"/>
        <v>15870.66</v>
      </c>
      <c r="O213" s="15">
        <f t="shared" si="66"/>
        <v>60129.34</v>
      </c>
      <c r="P213" s="5"/>
      <c r="R213"/>
      <c r="S213"/>
      <c r="T213"/>
      <c r="U213"/>
      <c r="V213"/>
    </row>
    <row r="214" spans="1:22" ht="12" customHeight="1" x14ac:dyDescent="0.25">
      <c r="A214" s="5" t="s">
        <v>245</v>
      </c>
      <c r="B214" s="5" t="s">
        <v>17</v>
      </c>
      <c r="C214" s="5" t="s">
        <v>270</v>
      </c>
      <c r="D214" s="5" t="s">
        <v>268</v>
      </c>
      <c r="E214" s="8">
        <v>45870</v>
      </c>
      <c r="F214" s="8">
        <v>46054</v>
      </c>
      <c r="G214" s="15">
        <v>55000</v>
      </c>
      <c r="H214" s="15">
        <v>0</v>
      </c>
      <c r="I214" s="15">
        <f t="shared" si="64"/>
        <v>55000</v>
      </c>
      <c r="J214" s="15">
        <v>1578.5</v>
      </c>
      <c r="K214" s="15">
        <v>2559.6799999999998</v>
      </c>
      <c r="L214" s="15">
        <v>1672</v>
      </c>
      <c r="M214" s="15">
        <v>25</v>
      </c>
      <c r="N214" s="15">
        <f t="shared" si="65"/>
        <v>5835.18</v>
      </c>
      <c r="O214" s="15">
        <f t="shared" si="66"/>
        <v>49164.82</v>
      </c>
      <c r="P214" s="5"/>
      <c r="R214"/>
      <c r="S214"/>
      <c r="T214"/>
      <c r="U214"/>
      <c r="V214"/>
    </row>
    <row r="215" spans="1:22" ht="12" customHeight="1" thickBot="1" x14ac:dyDescent="0.3">
      <c r="E215" s="8"/>
      <c r="F215" s="8"/>
      <c r="G215" s="19">
        <f>SUM(G207:G214)</f>
        <v>580000</v>
      </c>
      <c r="H215" s="19">
        <f t="shared" ref="H215:O215" si="67">SUM(H207:H214)</f>
        <v>0</v>
      </c>
      <c r="I215" s="19">
        <f t="shared" si="67"/>
        <v>580000</v>
      </c>
      <c r="J215" s="19">
        <f t="shared" si="67"/>
        <v>16646</v>
      </c>
      <c r="K215" s="19">
        <v>48428.52</v>
      </c>
      <c r="L215" s="19">
        <f t="shared" si="67"/>
        <v>17632</v>
      </c>
      <c r="M215" s="19">
        <f t="shared" si="67"/>
        <v>10370.98</v>
      </c>
      <c r="N215" s="19">
        <f t="shared" si="67"/>
        <v>93077.5</v>
      </c>
      <c r="O215" s="19">
        <f t="shared" si="67"/>
        <v>486922.49999999994</v>
      </c>
      <c r="P215" s="5"/>
      <c r="R215"/>
      <c r="S215"/>
      <c r="T215"/>
      <c r="U215"/>
      <c r="V215"/>
    </row>
    <row r="216" spans="1:22" ht="12" customHeight="1" x14ac:dyDescent="0.25">
      <c r="G216" s="5"/>
      <c r="H216" s="5"/>
      <c r="I216" s="5"/>
      <c r="J216" s="5"/>
      <c r="K216" s="5"/>
      <c r="L216" s="5"/>
      <c r="M216" s="5"/>
      <c r="N216" s="5"/>
      <c r="O216" s="5"/>
      <c r="P216" s="5"/>
      <c r="R216"/>
      <c r="S216"/>
      <c r="T216"/>
      <c r="U216"/>
      <c r="V216"/>
    </row>
    <row r="217" spans="1:22" ht="12" customHeight="1" x14ac:dyDescent="0.25">
      <c r="G217" s="5"/>
      <c r="H217" s="5"/>
      <c r="I217" s="5"/>
      <c r="J217" s="5"/>
      <c r="K217" s="5"/>
      <c r="L217" s="5"/>
      <c r="M217" s="5"/>
      <c r="N217" s="5"/>
      <c r="O217" s="5"/>
      <c r="P217" s="5"/>
      <c r="R217"/>
      <c r="S217"/>
      <c r="T217"/>
      <c r="U217"/>
      <c r="V217"/>
    </row>
    <row r="218" spans="1:22" ht="12" customHeight="1" x14ac:dyDescent="0.25">
      <c r="A218" s="11" t="s">
        <v>249</v>
      </c>
      <c r="E218" s="8"/>
      <c r="F218" s="8"/>
      <c r="G218" s="15"/>
      <c r="I218" s="15"/>
      <c r="N218" s="15"/>
      <c r="O218" s="15"/>
      <c r="P218" s="5"/>
      <c r="R218"/>
      <c r="S218"/>
      <c r="T218"/>
      <c r="U218"/>
      <c r="V218"/>
    </row>
    <row r="219" spans="1:22" ht="12" customHeight="1" x14ac:dyDescent="0.25">
      <c r="A219" s="21" t="s">
        <v>330</v>
      </c>
      <c r="B219" s="21" t="s">
        <v>341</v>
      </c>
      <c r="C219" s="21" t="s">
        <v>331</v>
      </c>
      <c r="D219" s="21" t="s">
        <v>332</v>
      </c>
      <c r="E219" s="21" t="s">
        <v>333</v>
      </c>
      <c r="F219" s="21" t="s">
        <v>334</v>
      </c>
      <c r="G219" s="22" t="s">
        <v>335</v>
      </c>
      <c r="H219" s="22" t="s">
        <v>336</v>
      </c>
      <c r="I219" s="22" t="s">
        <v>337</v>
      </c>
      <c r="J219" s="22" t="s">
        <v>0</v>
      </c>
      <c r="K219" s="22" t="s">
        <v>1</v>
      </c>
      <c r="L219" s="22" t="s">
        <v>2</v>
      </c>
      <c r="M219" s="22" t="s">
        <v>338</v>
      </c>
      <c r="N219" s="22" t="s">
        <v>339</v>
      </c>
      <c r="O219" s="22" t="s">
        <v>340</v>
      </c>
      <c r="P219" s="5"/>
      <c r="R219"/>
      <c r="S219"/>
      <c r="T219"/>
      <c r="U219"/>
      <c r="V219"/>
    </row>
    <row r="220" spans="1:22" ht="12" customHeight="1" x14ac:dyDescent="0.25">
      <c r="A220" s="5" t="s">
        <v>250</v>
      </c>
      <c r="B220" s="5" t="s">
        <v>17</v>
      </c>
      <c r="C220" s="5" t="s">
        <v>270</v>
      </c>
      <c r="D220" s="5" t="s">
        <v>268</v>
      </c>
      <c r="E220" s="8">
        <v>45778</v>
      </c>
      <c r="F220" s="8">
        <v>45962</v>
      </c>
      <c r="G220" s="15">
        <v>40000</v>
      </c>
      <c r="H220" s="15">
        <v>0</v>
      </c>
      <c r="I220" s="15">
        <f t="shared" ref="I220" si="68">+G220+H220</f>
        <v>40000</v>
      </c>
      <c r="J220" s="15">
        <v>1148</v>
      </c>
      <c r="K220" s="15">
        <v>442.65</v>
      </c>
      <c r="L220" s="15">
        <v>1216</v>
      </c>
      <c r="M220" s="15">
        <v>25</v>
      </c>
      <c r="N220" s="15">
        <f t="shared" ref="N220" si="69">+J220+K220+L220+M220</f>
        <v>2831.65</v>
      </c>
      <c r="O220" s="15">
        <f t="shared" ref="O220" si="70">+I220-N220</f>
        <v>37168.35</v>
      </c>
      <c r="P220" s="5"/>
      <c r="R220"/>
      <c r="S220"/>
      <c r="T220"/>
      <c r="U220"/>
      <c r="V220"/>
    </row>
    <row r="221" spans="1:22" ht="12" customHeight="1" thickBot="1" x14ac:dyDescent="0.3">
      <c r="E221" s="8"/>
      <c r="F221" s="8"/>
      <c r="G221" s="19">
        <f>SUM(G220)</f>
        <v>40000</v>
      </c>
      <c r="H221" s="19">
        <f t="shared" ref="H221:O221" si="71">SUM(H220)</f>
        <v>0</v>
      </c>
      <c r="I221" s="19">
        <f t="shared" si="71"/>
        <v>40000</v>
      </c>
      <c r="J221" s="19">
        <f t="shared" si="71"/>
        <v>1148</v>
      </c>
      <c r="K221" s="19">
        <v>442.65</v>
      </c>
      <c r="L221" s="19">
        <f t="shared" si="71"/>
        <v>1216</v>
      </c>
      <c r="M221" s="19">
        <f t="shared" si="71"/>
        <v>25</v>
      </c>
      <c r="N221" s="19">
        <f t="shared" si="71"/>
        <v>2831.65</v>
      </c>
      <c r="O221" s="19">
        <f t="shared" si="71"/>
        <v>37168.35</v>
      </c>
      <c r="P221" s="5"/>
      <c r="R221"/>
      <c r="S221"/>
      <c r="T221"/>
      <c r="U221"/>
      <c r="V221"/>
    </row>
    <row r="222" spans="1:22" ht="12" customHeight="1" x14ac:dyDescent="0.25">
      <c r="G222" s="5"/>
      <c r="H222" s="5"/>
      <c r="I222" s="5"/>
      <c r="J222" s="5"/>
      <c r="K222" s="5"/>
      <c r="L222" s="5"/>
      <c r="M222" s="5"/>
      <c r="N222" s="5"/>
      <c r="O222" s="5"/>
      <c r="P222" s="5"/>
      <c r="R222"/>
      <c r="S222"/>
      <c r="T222"/>
      <c r="U222"/>
      <c r="V222"/>
    </row>
    <row r="223" spans="1:22" ht="12" customHeight="1" x14ac:dyDescent="0.25">
      <c r="G223" s="5"/>
      <c r="H223" s="5"/>
      <c r="I223" s="5"/>
      <c r="J223" s="5"/>
      <c r="K223" s="5"/>
      <c r="L223" s="5"/>
      <c r="M223" s="5"/>
      <c r="N223" s="5"/>
      <c r="O223" s="5"/>
      <c r="P223" s="5"/>
      <c r="R223"/>
      <c r="S223"/>
      <c r="T223"/>
      <c r="U223"/>
      <c r="V223"/>
    </row>
    <row r="224" spans="1:22" ht="12" customHeight="1" x14ac:dyDescent="0.25">
      <c r="A224" s="11" t="s">
        <v>278</v>
      </c>
      <c r="E224" s="8"/>
      <c r="F224" s="8"/>
      <c r="G224" s="15"/>
      <c r="I224" s="15"/>
      <c r="N224" s="15"/>
      <c r="O224" s="15"/>
      <c r="P224" s="5"/>
      <c r="R224"/>
      <c r="S224"/>
      <c r="T224"/>
      <c r="U224"/>
      <c r="V224"/>
    </row>
    <row r="225" spans="1:22" ht="12" customHeight="1" x14ac:dyDescent="0.25">
      <c r="A225" s="21" t="s">
        <v>330</v>
      </c>
      <c r="B225" s="21" t="s">
        <v>341</v>
      </c>
      <c r="C225" s="21" t="s">
        <v>331</v>
      </c>
      <c r="D225" s="21" t="s">
        <v>332</v>
      </c>
      <c r="E225" s="21" t="s">
        <v>333</v>
      </c>
      <c r="F225" s="21" t="s">
        <v>334</v>
      </c>
      <c r="G225" s="22" t="s">
        <v>335</v>
      </c>
      <c r="H225" s="22" t="s">
        <v>336</v>
      </c>
      <c r="I225" s="22" t="s">
        <v>337</v>
      </c>
      <c r="J225" s="22" t="s">
        <v>0</v>
      </c>
      <c r="K225" s="22" t="s">
        <v>1</v>
      </c>
      <c r="L225" s="22" t="s">
        <v>2</v>
      </c>
      <c r="M225" s="22" t="s">
        <v>338</v>
      </c>
      <c r="N225" s="22" t="s">
        <v>339</v>
      </c>
      <c r="O225" s="22" t="s">
        <v>340</v>
      </c>
      <c r="P225" s="5"/>
      <c r="R225"/>
      <c r="S225"/>
      <c r="T225"/>
      <c r="U225"/>
      <c r="V225"/>
    </row>
    <row r="226" spans="1:22" ht="12" customHeight="1" x14ac:dyDescent="0.25">
      <c r="A226" s="5" t="s">
        <v>363</v>
      </c>
      <c r="B226" s="5" t="s">
        <v>251</v>
      </c>
      <c r="C226" s="5" t="s">
        <v>270</v>
      </c>
      <c r="D226" s="5" t="s">
        <v>268</v>
      </c>
      <c r="E226" s="8">
        <v>45839</v>
      </c>
      <c r="F226" s="8">
        <v>46023</v>
      </c>
      <c r="G226" s="15">
        <v>150000</v>
      </c>
      <c r="H226" s="15">
        <v>0</v>
      </c>
      <c r="I226" s="15">
        <f t="shared" ref="I226" si="72">+G226+H226</f>
        <v>150000</v>
      </c>
      <c r="J226" s="15">
        <v>4305</v>
      </c>
      <c r="K226" s="15">
        <v>23866.62</v>
      </c>
      <c r="L226" s="15">
        <v>4560</v>
      </c>
      <c r="M226" s="15">
        <v>1310.49999999999</v>
      </c>
      <c r="N226" s="15">
        <f t="shared" ref="N226" si="73">+J226+K226+L226+M226</f>
        <v>34042.119999999988</v>
      </c>
      <c r="O226" s="15">
        <f t="shared" ref="O226" si="74">+I226-N226</f>
        <v>115957.88</v>
      </c>
      <c r="P226" s="5"/>
      <c r="R226"/>
      <c r="S226"/>
      <c r="T226"/>
      <c r="U226"/>
      <c r="V226"/>
    </row>
    <row r="227" spans="1:22" ht="12" customHeight="1" thickBot="1" x14ac:dyDescent="0.3">
      <c r="E227" s="8"/>
      <c r="F227" s="8"/>
      <c r="G227" s="19">
        <f>SUM(G226)</f>
        <v>150000</v>
      </c>
      <c r="H227" s="19">
        <f t="shared" ref="H227:O227" si="75">SUM(H226)</f>
        <v>0</v>
      </c>
      <c r="I227" s="19">
        <f t="shared" si="75"/>
        <v>150000</v>
      </c>
      <c r="J227" s="19">
        <f t="shared" si="75"/>
        <v>4305</v>
      </c>
      <c r="K227" s="19">
        <v>23866.62</v>
      </c>
      <c r="L227" s="19">
        <f t="shared" si="75"/>
        <v>4560</v>
      </c>
      <c r="M227" s="19">
        <f t="shared" si="75"/>
        <v>1310.49999999999</v>
      </c>
      <c r="N227" s="19">
        <f t="shared" si="75"/>
        <v>34042.119999999988</v>
      </c>
      <c r="O227" s="19">
        <f t="shared" si="75"/>
        <v>115957.88</v>
      </c>
      <c r="P227" s="5"/>
      <c r="R227"/>
      <c r="S227"/>
      <c r="T227"/>
      <c r="U227"/>
      <c r="V227"/>
    </row>
    <row r="228" spans="1:22" ht="12" customHeight="1" x14ac:dyDescent="0.25">
      <c r="G228" s="5"/>
      <c r="H228" s="5"/>
      <c r="I228" s="5"/>
      <c r="J228" s="5"/>
      <c r="K228" s="5"/>
      <c r="L228" s="5"/>
      <c r="M228" s="5"/>
      <c r="N228" s="5"/>
      <c r="O228" s="5"/>
      <c r="P228" s="5"/>
      <c r="R228"/>
      <c r="S228"/>
      <c r="T228"/>
      <c r="U228"/>
      <c r="V228"/>
    </row>
    <row r="229" spans="1:22" ht="12" customHeight="1" x14ac:dyDescent="0.25">
      <c r="G229" s="5"/>
      <c r="H229" s="5"/>
      <c r="I229" s="5"/>
      <c r="J229" s="5"/>
      <c r="K229" s="5"/>
      <c r="L229" s="5"/>
      <c r="M229" s="5"/>
      <c r="N229" s="5"/>
      <c r="O229" s="5"/>
      <c r="P229" s="5"/>
      <c r="R229"/>
      <c r="S229"/>
      <c r="T229"/>
      <c r="U229"/>
      <c r="V229"/>
    </row>
    <row r="230" spans="1:22" ht="12" customHeight="1" x14ac:dyDescent="0.25">
      <c r="G230" s="5"/>
      <c r="H230" s="5"/>
      <c r="I230" s="5"/>
      <c r="J230" s="5"/>
      <c r="K230" s="5"/>
      <c r="L230" s="5"/>
      <c r="M230" s="5"/>
      <c r="N230" s="5"/>
      <c r="O230" s="5"/>
      <c r="P230" s="5"/>
      <c r="R230"/>
      <c r="S230"/>
      <c r="T230"/>
      <c r="U230"/>
      <c r="V230"/>
    </row>
    <row r="231" spans="1:22" ht="12" customHeight="1" x14ac:dyDescent="0.25">
      <c r="A231" s="11" t="s">
        <v>252</v>
      </c>
      <c r="D231" s="1"/>
      <c r="E231" s="8"/>
      <c r="F231" s="8"/>
      <c r="G231" s="15"/>
      <c r="H231" s="4"/>
      <c r="I231" s="4"/>
      <c r="N231" s="15"/>
      <c r="O231" s="15"/>
      <c r="P231" s="5"/>
      <c r="R231"/>
      <c r="S231"/>
      <c r="T231"/>
      <c r="U231"/>
      <c r="V231"/>
    </row>
    <row r="232" spans="1:22" ht="12" customHeight="1" x14ac:dyDescent="0.25">
      <c r="A232" s="21" t="s">
        <v>330</v>
      </c>
      <c r="B232" s="21" t="s">
        <v>341</v>
      </c>
      <c r="C232" s="21" t="s">
        <v>331</v>
      </c>
      <c r="D232" s="21" t="s">
        <v>332</v>
      </c>
      <c r="E232" s="21" t="s">
        <v>333</v>
      </c>
      <c r="F232" s="21" t="s">
        <v>334</v>
      </c>
      <c r="G232" s="22" t="s">
        <v>335</v>
      </c>
      <c r="H232" s="22" t="s">
        <v>336</v>
      </c>
      <c r="I232" s="22" t="s">
        <v>337</v>
      </c>
      <c r="J232" s="22" t="s">
        <v>0</v>
      </c>
      <c r="K232" s="22" t="s">
        <v>1</v>
      </c>
      <c r="L232" s="22" t="s">
        <v>2</v>
      </c>
      <c r="M232" s="22" t="s">
        <v>338</v>
      </c>
      <c r="N232" s="22" t="s">
        <v>339</v>
      </c>
      <c r="O232" s="22" t="s">
        <v>340</v>
      </c>
      <c r="P232" s="5"/>
      <c r="R232"/>
      <c r="S232"/>
      <c r="T232"/>
      <c r="U232"/>
      <c r="V232"/>
    </row>
    <row r="233" spans="1:22" ht="12" customHeight="1" x14ac:dyDescent="0.25">
      <c r="A233" s="5" t="s">
        <v>259</v>
      </c>
      <c r="B233" s="5" t="s">
        <v>8</v>
      </c>
      <c r="C233" s="5" t="s">
        <v>270</v>
      </c>
      <c r="D233" s="5" t="s">
        <v>268</v>
      </c>
      <c r="E233" s="8">
        <v>45839</v>
      </c>
      <c r="F233" s="8">
        <v>46023</v>
      </c>
      <c r="G233" s="15">
        <v>50000</v>
      </c>
      <c r="H233" s="15">
        <v>0</v>
      </c>
      <c r="I233" s="15">
        <f t="shared" ref="I233:I244" si="76">+G233+H233</f>
        <v>50000</v>
      </c>
      <c r="J233" s="15">
        <v>1435</v>
      </c>
      <c r="K233" s="15">
        <v>1854</v>
      </c>
      <c r="L233" s="15">
        <v>1520</v>
      </c>
      <c r="M233" s="15">
        <v>45171</v>
      </c>
      <c r="N233" s="15">
        <f t="shared" ref="N233:N244" si="77">+J233+K233+L233+M233</f>
        <v>49980</v>
      </c>
      <c r="O233" s="15">
        <f t="shared" ref="O233:O244" si="78">+I233-N233</f>
        <v>20</v>
      </c>
      <c r="P233" s="5"/>
      <c r="R233"/>
      <c r="S233"/>
      <c r="T233"/>
      <c r="U233"/>
      <c r="V233"/>
    </row>
    <row r="234" spans="1:22" ht="12" customHeight="1" x14ac:dyDescent="0.25">
      <c r="A234" s="5" t="s">
        <v>255</v>
      </c>
      <c r="B234" s="5" t="s">
        <v>8</v>
      </c>
      <c r="C234" s="5" t="s">
        <v>270</v>
      </c>
      <c r="D234" s="5" t="s">
        <v>269</v>
      </c>
      <c r="E234" s="8">
        <v>45809</v>
      </c>
      <c r="F234" s="8">
        <v>45992</v>
      </c>
      <c r="G234" s="15">
        <v>50000</v>
      </c>
      <c r="H234" s="15">
        <v>0</v>
      </c>
      <c r="I234" s="15">
        <f t="shared" si="76"/>
        <v>50000</v>
      </c>
      <c r="J234" s="15">
        <v>1435</v>
      </c>
      <c r="K234" s="15">
        <v>1854</v>
      </c>
      <c r="L234" s="15">
        <v>1520</v>
      </c>
      <c r="M234" s="15">
        <v>25</v>
      </c>
      <c r="N234" s="15">
        <f t="shared" si="77"/>
        <v>4834</v>
      </c>
      <c r="O234" s="15">
        <f t="shared" si="78"/>
        <v>45166</v>
      </c>
      <c r="P234" s="5"/>
      <c r="R234"/>
      <c r="S234"/>
      <c r="T234"/>
      <c r="U234"/>
      <c r="V234"/>
    </row>
    <row r="235" spans="1:22" ht="12" customHeight="1" x14ac:dyDescent="0.25">
      <c r="A235" s="5" t="s">
        <v>262</v>
      </c>
      <c r="B235" s="5" t="s">
        <v>8</v>
      </c>
      <c r="C235" s="5" t="s">
        <v>270</v>
      </c>
      <c r="D235" s="5" t="s">
        <v>269</v>
      </c>
      <c r="E235" s="8">
        <v>45839</v>
      </c>
      <c r="F235" s="8">
        <v>46023</v>
      </c>
      <c r="G235" s="15">
        <v>50000</v>
      </c>
      <c r="H235" s="15">
        <v>0</v>
      </c>
      <c r="I235" s="15">
        <f t="shared" si="76"/>
        <v>50000</v>
      </c>
      <c r="J235" s="15">
        <v>1435</v>
      </c>
      <c r="K235" s="15">
        <v>1854</v>
      </c>
      <c r="L235" s="15">
        <v>1520</v>
      </c>
      <c r="M235" s="15">
        <v>25</v>
      </c>
      <c r="N235" s="15">
        <f t="shared" si="77"/>
        <v>4834</v>
      </c>
      <c r="O235" s="15">
        <f t="shared" si="78"/>
        <v>45166</v>
      </c>
      <c r="P235" s="5"/>
      <c r="R235"/>
      <c r="S235"/>
      <c r="T235"/>
      <c r="U235"/>
      <c r="V235"/>
    </row>
    <row r="236" spans="1:22" ht="12" customHeight="1" x14ac:dyDescent="0.25">
      <c r="A236" s="5" t="s">
        <v>260</v>
      </c>
      <c r="B236" s="5" t="s">
        <v>8</v>
      </c>
      <c r="C236" s="5" t="s">
        <v>270</v>
      </c>
      <c r="D236" s="5" t="s">
        <v>269</v>
      </c>
      <c r="E236" s="8">
        <v>45839</v>
      </c>
      <c r="F236" s="8">
        <v>46023</v>
      </c>
      <c r="G236" s="15">
        <v>50000</v>
      </c>
      <c r="H236" s="15">
        <v>0</v>
      </c>
      <c r="I236" s="15">
        <f t="shared" si="76"/>
        <v>50000</v>
      </c>
      <c r="J236" s="15">
        <v>1435</v>
      </c>
      <c r="K236" s="15">
        <v>1854</v>
      </c>
      <c r="L236" s="15">
        <v>1520</v>
      </c>
      <c r="M236" s="15">
        <v>25</v>
      </c>
      <c r="N236" s="15">
        <f t="shared" si="77"/>
        <v>4834</v>
      </c>
      <c r="O236" s="15">
        <f t="shared" si="78"/>
        <v>45166</v>
      </c>
      <c r="P236" s="5"/>
      <c r="R236"/>
      <c r="S236"/>
      <c r="T236"/>
      <c r="U236"/>
      <c r="V236"/>
    </row>
    <row r="237" spans="1:22" ht="12" customHeight="1" x14ac:dyDescent="0.25">
      <c r="A237" s="5" t="s">
        <v>11</v>
      </c>
      <c r="B237" s="5" t="s">
        <v>8</v>
      </c>
      <c r="C237" s="5" t="s">
        <v>270</v>
      </c>
      <c r="D237" s="5" t="s">
        <v>269</v>
      </c>
      <c r="E237" s="8">
        <v>45717</v>
      </c>
      <c r="F237" s="8">
        <v>45901</v>
      </c>
      <c r="G237" s="15">
        <v>50000</v>
      </c>
      <c r="H237" s="15">
        <v>0</v>
      </c>
      <c r="I237" s="15">
        <f t="shared" si="76"/>
        <v>50000</v>
      </c>
      <c r="J237" s="15">
        <v>1435</v>
      </c>
      <c r="K237" s="15">
        <v>1854</v>
      </c>
      <c r="L237" s="15">
        <v>1520</v>
      </c>
      <c r="M237" s="15">
        <v>25</v>
      </c>
      <c r="N237" s="15">
        <f t="shared" si="77"/>
        <v>4834</v>
      </c>
      <c r="O237" s="15">
        <f t="shared" si="78"/>
        <v>45166</v>
      </c>
      <c r="P237" s="5"/>
      <c r="R237"/>
      <c r="S237"/>
      <c r="T237"/>
      <c r="U237"/>
      <c r="V237"/>
    </row>
    <row r="238" spans="1:22" ht="12" customHeight="1" x14ac:dyDescent="0.25">
      <c r="A238" s="10" t="s">
        <v>348</v>
      </c>
      <c r="B238" s="5" t="s">
        <v>8</v>
      </c>
      <c r="C238" s="5" t="s">
        <v>270</v>
      </c>
      <c r="D238" s="1" t="s">
        <v>269</v>
      </c>
      <c r="E238" s="8">
        <v>45748</v>
      </c>
      <c r="F238" s="8">
        <v>45931</v>
      </c>
      <c r="G238" s="15">
        <v>50000</v>
      </c>
      <c r="H238" s="4">
        <v>0</v>
      </c>
      <c r="I238" s="15">
        <f t="shared" si="76"/>
        <v>50000</v>
      </c>
      <c r="J238" s="15">
        <v>1435</v>
      </c>
      <c r="K238" s="15">
        <v>1854</v>
      </c>
      <c r="L238" s="15">
        <v>1520</v>
      </c>
      <c r="M238" s="15">
        <v>25</v>
      </c>
      <c r="N238" s="15">
        <f t="shared" si="77"/>
        <v>4834</v>
      </c>
      <c r="O238" s="15">
        <f t="shared" si="78"/>
        <v>45166</v>
      </c>
      <c r="P238" s="5"/>
      <c r="R238"/>
      <c r="S238"/>
      <c r="T238"/>
      <c r="U238"/>
      <c r="V238"/>
    </row>
    <row r="239" spans="1:22" ht="12" customHeight="1" x14ac:dyDescent="0.25">
      <c r="A239" s="5" t="s">
        <v>257</v>
      </c>
      <c r="B239" s="5" t="s">
        <v>8</v>
      </c>
      <c r="C239" s="5" t="s">
        <v>270</v>
      </c>
      <c r="D239" s="5" t="s">
        <v>268</v>
      </c>
      <c r="E239" s="8">
        <v>45839</v>
      </c>
      <c r="F239" s="8">
        <v>46023</v>
      </c>
      <c r="G239" s="15">
        <v>50000</v>
      </c>
      <c r="H239" s="15">
        <v>0</v>
      </c>
      <c r="I239" s="15">
        <f t="shared" si="76"/>
        <v>50000</v>
      </c>
      <c r="J239" s="15">
        <v>1435</v>
      </c>
      <c r="K239" s="15">
        <v>1854</v>
      </c>
      <c r="L239" s="15">
        <v>1520</v>
      </c>
      <c r="M239" s="15">
        <v>1050</v>
      </c>
      <c r="N239" s="15">
        <f t="shared" si="77"/>
        <v>5859</v>
      </c>
      <c r="O239" s="15">
        <f t="shared" si="78"/>
        <v>44141</v>
      </c>
      <c r="P239" s="5"/>
      <c r="R239"/>
      <c r="S239"/>
      <c r="T239"/>
      <c r="U239"/>
      <c r="V239"/>
    </row>
    <row r="240" spans="1:22" ht="12" customHeight="1" x14ac:dyDescent="0.25">
      <c r="A240" s="5" t="s">
        <v>253</v>
      </c>
      <c r="B240" s="5" t="s">
        <v>8</v>
      </c>
      <c r="C240" s="5" t="s">
        <v>270</v>
      </c>
      <c r="D240" s="5" t="s">
        <v>269</v>
      </c>
      <c r="E240" s="8">
        <v>45870</v>
      </c>
      <c r="F240" s="8">
        <v>46054</v>
      </c>
      <c r="G240" s="15">
        <v>50000</v>
      </c>
      <c r="H240" s="15">
        <v>0</v>
      </c>
      <c r="I240" s="15">
        <f t="shared" si="76"/>
        <v>50000</v>
      </c>
      <c r="J240" s="15">
        <v>1435</v>
      </c>
      <c r="K240" s="15">
        <v>1854</v>
      </c>
      <c r="L240" s="15">
        <v>1520</v>
      </c>
      <c r="M240" s="15">
        <v>25</v>
      </c>
      <c r="N240" s="15">
        <f t="shared" si="77"/>
        <v>4834</v>
      </c>
      <c r="O240" s="15">
        <f t="shared" si="78"/>
        <v>45166</v>
      </c>
      <c r="P240" s="5"/>
      <c r="R240"/>
      <c r="S240"/>
      <c r="T240"/>
      <c r="U240"/>
      <c r="V240"/>
    </row>
    <row r="241" spans="1:22" ht="12" customHeight="1" x14ac:dyDescent="0.25">
      <c r="A241" s="5" t="s">
        <v>254</v>
      </c>
      <c r="B241" s="5" t="s">
        <v>8</v>
      </c>
      <c r="C241" s="5" t="s">
        <v>270</v>
      </c>
      <c r="D241" s="5" t="s">
        <v>268</v>
      </c>
      <c r="E241" s="8">
        <v>45778</v>
      </c>
      <c r="F241" s="8">
        <v>45962</v>
      </c>
      <c r="G241" s="15">
        <v>50000</v>
      </c>
      <c r="H241" s="15">
        <v>0</v>
      </c>
      <c r="I241" s="15">
        <f t="shared" si="76"/>
        <v>50000</v>
      </c>
      <c r="J241" s="15">
        <v>1435</v>
      </c>
      <c r="K241" s="15">
        <v>1854</v>
      </c>
      <c r="L241" s="15">
        <v>1520</v>
      </c>
      <c r="M241" s="15">
        <v>1665.48999999999</v>
      </c>
      <c r="N241" s="15">
        <f t="shared" si="77"/>
        <v>6474.4899999999898</v>
      </c>
      <c r="O241" s="15">
        <f t="shared" si="78"/>
        <v>43525.510000000009</v>
      </c>
      <c r="P241" s="5"/>
      <c r="R241"/>
      <c r="S241"/>
      <c r="T241"/>
      <c r="U241"/>
      <c r="V241"/>
    </row>
    <row r="242" spans="1:22" ht="12" customHeight="1" x14ac:dyDescent="0.25">
      <c r="A242" s="5" t="s">
        <v>261</v>
      </c>
      <c r="B242" s="5" t="s">
        <v>8</v>
      </c>
      <c r="C242" s="5" t="s">
        <v>270</v>
      </c>
      <c r="D242" s="5" t="s">
        <v>269</v>
      </c>
      <c r="E242" s="8">
        <v>45839</v>
      </c>
      <c r="F242" s="8">
        <v>46023</v>
      </c>
      <c r="G242" s="15">
        <v>50000</v>
      </c>
      <c r="H242" s="15">
        <v>0</v>
      </c>
      <c r="I242" s="15">
        <f t="shared" si="76"/>
        <v>50000</v>
      </c>
      <c r="J242" s="15">
        <v>1435</v>
      </c>
      <c r="K242" s="15">
        <v>1854</v>
      </c>
      <c r="L242" s="15">
        <v>1520</v>
      </c>
      <c r="M242" s="15">
        <v>25</v>
      </c>
      <c r="N242" s="15">
        <f t="shared" si="77"/>
        <v>4834</v>
      </c>
      <c r="O242" s="15">
        <f t="shared" si="78"/>
        <v>45166</v>
      </c>
      <c r="P242" s="5"/>
      <c r="R242"/>
      <c r="S242"/>
      <c r="T242"/>
      <c r="U242"/>
      <c r="V242"/>
    </row>
    <row r="243" spans="1:22" ht="12" customHeight="1" x14ac:dyDescent="0.25">
      <c r="A243" s="5" t="s">
        <v>256</v>
      </c>
      <c r="B243" s="5" t="s">
        <v>8</v>
      </c>
      <c r="C243" s="5" t="s">
        <v>270</v>
      </c>
      <c r="D243" s="5" t="s">
        <v>269</v>
      </c>
      <c r="E243" s="8">
        <v>45839</v>
      </c>
      <c r="F243" s="8">
        <v>46023</v>
      </c>
      <c r="G243" s="15">
        <v>50000</v>
      </c>
      <c r="H243" s="15">
        <v>0</v>
      </c>
      <c r="I243" s="15">
        <f t="shared" si="76"/>
        <v>50000</v>
      </c>
      <c r="J243" s="15">
        <v>1435</v>
      </c>
      <c r="K243" s="15">
        <v>1854</v>
      </c>
      <c r="L243" s="15">
        <v>1520</v>
      </c>
      <c r="M243" s="15">
        <v>25</v>
      </c>
      <c r="N243" s="15">
        <f t="shared" si="77"/>
        <v>4834</v>
      </c>
      <c r="O243" s="15">
        <f t="shared" si="78"/>
        <v>45166</v>
      </c>
      <c r="P243" s="5"/>
      <c r="R243"/>
      <c r="S243"/>
      <c r="T243"/>
      <c r="U243"/>
      <c r="V243"/>
    </row>
    <row r="244" spans="1:22" ht="12" customHeight="1" x14ac:dyDescent="0.25">
      <c r="A244" s="5" t="s">
        <v>258</v>
      </c>
      <c r="B244" s="5" t="s">
        <v>8</v>
      </c>
      <c r="C244" s="5" t="s">
        <v>270</v>
      </c>
      <c r="D244" s="5" t="s">
        <v>268</v>
      </c>
      <c r="E244" s="8">
        <v>45839</v>
      </c>
      <c r="F244" s="8">
        <v>46023</v>
      </c>
      <c r="G244" s="15">
        <v>50000</v>
      </c>
      <c r="H244" s="15">
        <v>0</v>
      </c>
      <c r="I244" s="15">
        <f t="shared" si="76"/>
        <v>50000</v>
      </c>
      <c r="J244" s="15">
        <v>1435</v>
      </c>
      <c r="K244" s="15">
        <v>1596.68</v>
      </c>
      <c r="L244" s="15">
        <v>1520</v>
      </c>
      <c r="M244" s="15">
        <v>26312.46</v>
      </c>
      <c r="N244" s="15">
        <f t="shared" si="77"/>
        <v>30864.14</v>
      </c>
      <c r="O244" s="15">
        <f t="shared" si="78"/>
        <v>19135.86</v>
      </c>
      <c r="P244" s="5"/>
      <c r="R244"/>
      <c r="S244"/>
      <c r="T244"/>
      <c r="U244"/>
      <c r="V244"/>
    </row>
    <row r="245" spans="1:22" ht="12" customHeight="1" thickBot="1" x14ac:dyDescent="0.3">
      <c r="E245" s="8"/>
      <c r="F245" s="8"/>
      <c r="G245" s="19">
        <f>SUM(G233:G244)</f>
        <v>600000</v>
      </c>
      <c r="H245" s="19">
        <f t="shared" ref="H245:O245" si="79">SUM(H233:H244)</f>
        <v>0</v>
      </c>
      <c r="I245" s="19">
        <f t="shared" si="79"/>
        <v>600000</v>
      </c>
      <c r="J245" s="19">
        <f t="shared" si="79"/>
        <v>17220</v>
      </c>
      <c r="K245" s="19">
        <v>21990.68</v>
      </c>
      <c r="L245" s="19">
        <f t="shared" si="79"/>
        <v>18240</v>
      </c>
      <c r="M245" s="19">
        <f t="shared" si="79"/>
        <v>74398.949999999983</v>
      </c>
      <c r="N245" s="19">
        <f t="shared" si="79"/>
        <v>131849.63</v>
      </c>
      <c r="O245" s="19">
        <f t="shared" si="79"/>
        <v>468150.37</v>
      </c>
      <c r="P245" s="5"/>
      <c r="R245"/>
      <c r="S245"/>
      <c r="T245"/>
      <c r="U245"/>
      <c r="V245"/>
    </row>
    <row r="246" spans="1:22" ht="12" customHeight="1" x14ac:dyDescent="0.25">
      <c r="G246" s="5"/>
      <c r="H246" s="5"/>
      <c r="I246" s="5"/>
      <c r="J246" s="5"/>
      <c r="K246" s="5"/>
      <c r="L246" s="5"/>
      <c r="M246" s="5"/>
      <c r="N246" s="5"/>
      <c r="O246" s="5"/>
      <c r="P246" s="5"/>
      <c r="R246"/>
      <c r="S246"/>
      <c r="T246"/>
      <c r="U246"/>
      <c r="V246"/>
    </row>
    <row r="247" spans="1:22" ht="12" customHeight="1" x14ac:dyDescent="0.25">
      <c r="G247" s="5"/>
      <c r="H247" s="5"/>
      <c r="I247" s="5"/>
      <c r="J247" s="5"/>
      <c r="K247" s="5"/>
      <c r="L247" s="5"/>
      <c r="M247" s="5"/>
      <c r="N247" s="5"/>
      <c r="O247" s="5"/>
      <c r="P247" s="5"/>
      <c r="R247"/>
      <c r="S247"/>
      <c r="T247"/>
      <c r="U247"/>
      <c r="V247"/>
    </row>
    <row r="248" spans="1:22" ht="12" customHeight="1" x14ac:dyDescent="0.25">
      <c r="A248" s="11" t="s">
        <v>263</v>
      </c>
      <c r="E248" s="8"/>
      <c r="F248" s="8"/>
      <c r="G248" s="15"/>
      <c r="I248" s="15"/>
      <c r="N248" s="15"/>
      <c r="O248" s="15"/>
      <c r="P248" s="5"/>
      <c r="R248"/>
      <c r="S248"/>
      <c r="T248"/>
      <c r="U248"/>
      <c r="V248"/>
    </row>
    <row r="249" spans="1:22" ht="12" customHeight="1" x14ac:dyDescent="0.25">
      <c r="A249" s="21" t="s">
        <v>330</v>
      </c>
      <c r="B249" s="21" t="s">
        <v>341</v>
      </c>
      <c r="C249" s="21" t="s">
        <v>331</v>
      </c>
      <c r="D249" s="21" t="s">
        <v>332</v>
      </c>
      <c r="E249" s="21" t="s">
        <v>333</v>
      </c>
      <c r="F249" s="21" t="s">
        <v>334</v>
      </c>
      <c r="G249" s="22" t="s">
        <v>335</v>
      </c>
      <c r="H249" s="22" t="s">
        <v>336</v>
      </c>
      <c r="I249" s="22" t="s">
        <v>337</v>
      </c>
      <c r="J249" s="22" t="s">
        <v>0</v>
      </c>
      <c r="K249" s="22" t="s">
        <v>1</v>
      </c>
      <c r="L249" s="22" t="s">
        <v>2</v>
      </c>
      <c r="M249" s="22" t="s">
        <v>338</v>
      </c>
      <c r="N249" s="22" t="s">
        <v>339</v>
      </c>
      <c r="O249" s="22" t="s">
        <v>340</v>
      </c>
      <c r="P249" s="5"/>
      <c r="R249"/>
      <c r="S249"/>
      <c r="T249"/>
      <c r="U249"/>
      <c r="V249"/>
    </row>
    <row r="250" spans="1:22" ht="12" customHeight="1" x14ac:dyDescent="0.25">
      <c r="A250" s="5" t="s">
        <v>264</v>
      </c>
      <c r="B250" s="5" t="s">
        <v>5</v>
      </c>
      <c r="C250" s="5" t="s">
        <v>270</v>
      </c>
      <c r="D250" s="5" t="s">
        <v>268</v>
      </c>
      <c r="E250" s="8">
        <v>45717</v>
      </c>
      <c r="F250" s="8">
        <v>45901</v>
      </c>
      <c r="G250" s="15">
        <v>80000</v>
      </c>
      <c r="H250" s="15">
        <v>0</v>
      </c>
      <c r="I250" s="15">
        <f t="shared" ref="I250:I251" si="80">+G250+H250</f>
        <v>80000</v>
      </c>
      <c r="J250" s="15">
        <v>2296</v>
      </c>
      <c r="K250" s="15">
        <v>7400.87</v>
      </c>
      <c r="L250" s="15">
        <v>2432</v>
      </c>
      <c r="M250" s="15">
        <v>25</v>
      </c>
      <c r="N250" s="15">
        <f t="shared" ref="N250:N251" si="81">+J250+K250+L250+M250</f>
        <v>12153.869999999999</v>
      </c>
      <c r="O250" s="15">
        <f t="shared" ref="O250:O251" si="82">+I250-N250</f>
        <v>67846.13</v>
      </c>
      <c r="P250" s="5"/>
      <c r="R250"/>
      <c r="S250"/>
      <c r="T250"/>
      <c r="U250"/>
      <c r="V250"/>
    </row>
    <row r="251" spans="1:22" ht="12" customHeight="1" x14ac:dyDescent="0.25">
      <c r="A251" s="5" t="s">
        <v>265</v>
      </c>
      <c r="B251" s="5" t="s">
        <v>116</v>
      </c>
      <c r="C251" s="5" t="s">
        <v>270</v>
      </c>
      <c r="D251" s="5" t="s">
        <v>268</v>
      </c>
      <c r="E251" s="8">
        <v>45717</v>
      </c>
      <c r="F251" s="8">
        <v>45901</v>
      </c>
      <c r="G251" s="15">
        <v>70000</v>
      </c>
      <c r="H251" s="15">
        <v>0</v>
      </c>
      <c r="I251" s="15">
        <f t="shared" si="80"/>
        <v>70000</v>
      </c>
      <c r="J251" s="15">
        <v>2009</v>
      </c>
      <c r="K251" s="15">
        <v>5368.48</v>
      </c>
      <c r="L251" s="15">
        <v>2128</v>
      </c>
      <c r="M251" s="15">
        <v>25</v>
      </c>
      <c r="N251" s="15">
        <f t="shared" si="81"/>
        <v>9530.48</v>
      </c>
      <c r="O251" s="15">
        <f t="shared" si="82"/>
        <v>60469.520000000004</v>
      </c>
      <c r="P251" s="5"/>
      <c r="R251"/>
      <c r="S251"/>
      <c r="T251"/>
      <c r="U251"/>
      <c r="V251"/>
    </row>
    <row r="252" spans="1:22" ht="12" customHeight="1" thickBot="1" x14ac:dyDescent="0.3">
      <c r="E252" s="8"/>
      <c r="F252" s="8"/>
      <c r="G252" s="19">
        <f>SUM(G250:G251)</f>
        <v>150000</v>
      </c>
      <c r="H252" s="19">
        <f t="shared" ref="H252:O252" si="83">SUM(H250:H251)</f>
        <v>0</v>
      </c>
      <c r="I252" s="19">
        <f t="shared" si="83"/>
        <v>150000</v>
      </c>
      <c r="J252" s="19">
        <f t="shared" si="83"/>
        <v>4305</v>
      </c>
      <c r="K252" s="19">
        <v>12769.349999999999</v>
      </c>
      <c r="L252" s="19">
        <f t="shared" si="83"/>
        <v>4560</v>
      </c>
      <c r="M252" s="19">
        <f t="shared" si="83"/>
        <v>50</v>
      </c>
      <c r="N252" s="19">
        <f t="shared" si="83"/>
        <v>21684.35</v>
      </c>
      <c r="O252" s="19">
        <f t="shared" si="83"/>
        <v>128315.65000000001</v>
      </c>
      <c r="P252" s="5"/>
      <c r="R252"/>
      <c r="S252"/>
      <c r="T252"/>
      <c r="U252"/>
      <c r="V252"/>
    </row>
    <row r="253" spans="1:22" ht="12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5"/>
      <c r="R253"/>
      <c r="S253"/>
      <c r="T253"/>
      <c r="U253"/>
      <c r="V253"/>
    </row>
    <row r="254" spans="1:22" ht="12" customHeight="1" x14ac:dyDescent="0.25">
      <c r="E254" s="8"/>
      <c r="F254" s="8"/>
      <c r="G254" s="15"/>
      <c r="I254" s="15"/>
      <c r="N254" s="15"/>
      <c r="O254" s="15"/>
      <c r="P254" s="5"/>
      <c r="R254"/>
      <c r="S254"/>
      <c r="T254"/>
      <c r="U254"/>
      <c r="V254"/>
    </row>
    <row r="255" spans="1:22" ht="12" customHeight="1" x14ac:dyDescent="0.25">
      <c r="A255" s="11" t="s">
        <v>266</v>
      </c>
      <c r="E255" s="8"/>
      <c r="F255" s="8"/>
      <c r="G255" s="15"/>
      <c r="I255" s="15"/>
      <c r="N255" s="15"/>
      <c r="O255" s="15"/>
      <c r="P255" s="5"/>
      <c r="R255"/>
      <c r="S255"/>
      <c r="T255"/>
      <c r="U255"/>
      <c r="V255"/>
    </row>
    <row r="256" spans="1:22" ht="12" customHeight="1" x14ac:dyDescent="0.25">
      <c r="A256" s="21" t="s">
        <v>330</v>
      </c>
      <c r="B256" s="21" t="s">
        <v>341</v>
      </c>
      <c r="C256" s="21" t="s">
        <v>331</v>
      </c>
      <c r="D256" s="21" t="s">
        <v>332</v>
      </c>
      <c r="E256" s="21" t="s">
        <v>333</v>
      </c>
      <c r="F256" s="21" t="s">
        <v>334</v>
      </c>
      <c r="G256" s="22" t="s">
        <v>335</v>
      </c>
      <c r="H256" s="22" t="s">
        <v>336</v>
      </c>
      <c r="I256" s="22" t="s">
        <v>337</v>
      </c>
      <c r="J256" s="22" t="s">
        <v>0</v>
      </c>
      <c r="K256" s="22" t="s">
        <v>1</v>
      </c>
      <c r="L256" s="22" t="s">
        <v>2</v>
      </c>
      <c r="M256" s="22" t="s">
        <v>338</v>
      </c>
      <c r="N256" s="22" t="s">
        <v>339</v>
      </c>
      <c r="O256" s="22" t="s">
        <v>340</v>
      </c>
      <c r="P256" s="5"/>
      <c r="R256"/>
      <c r="S256"/>
      <c r="T256"/>
      <c r="U256"/>
      <c r="V256"/>
    </row>
    <row r="257" spans="1:32" ht="12" customHeight="1" x14ac:dyDescent="0.25">
      <c r="A257" s="5" t="s">
        <v>267</v>
      </c>
      <c r="B257" s="5" t="s">
        <v>186</v>
      </c>
      <c r="C257" s="5" t="s">
        <v>270</v>
      </c>
      <c r="D257" s="5" t="s">
        <v>268</v>
      </c>
      <c r="E257" s="8">
        <v>45778</v>
      </c>
      <c r="F257" s="8">
        <v>45962</v>
      </c>
      <c r="G257" s="15">
        <v>128000</v>
      </c>
      <c r="H257" s="15">
        <v>0</v>
      </c>
      <c r="I257" s="15">
        <f t="shared" ref="I257" si="84">+G257+H257</f>
        <v>128000</v>
      </c>
      <c r="J257" s="15">
        <v>3673.6</v>
      </c>
      <c r="K257" s="15">
        <v>18691.669999999998</v>
      </c>
      <c r="L257" s="15">
        <v>3891.2</v>
      </c>
      <c r="M257" s="15">
        <v>10665.49</v>
      </c>
      <c r="N257" s="15">
        <f t="shared" ref="N257" si="85">+J257+K257+L257+M257</f>
        <v>36921.96</v>
      </c>
      <c r="O257" s="15">
        <f t="shared" ref="O257" si="86">+I257-N257</f>
        <v>91078.040000000008</v>
      </c>
      <c r="P257" s="5"/>
      <c r="R257"/>
      <c r="S257"/>
      <c r="T257"/>
      <c r="U257"/>
      <c r="V257"/>
    </row>
    <row r="258" spans="1:32" ht="12" customHeight="1" thickBot="1" x14ac:dyDescent="0.3">
      <c r="E258" s="8"/>
      <c r="F258" s="8"/>
      <c r="G258" s="19">
        <f>SUM(G257)</f>
        <v>128000</v>
      </c>
      <c r="H258" s="19">
        <f t="shared" ref="H258:O258" si="87">SUM(H257)</f>
        <v>0</v>
      </c>
      <c r="I258" s="19">
        <f t="shared" si="87"/>
        <v>128000</v>
      </c>
      <c r="J258" s="19">
        <f t="shared" si="87"/>
        <v>3673.6</v>
      </c>
      <c r="K258" s="19">
        <v>18691.669999999998</v>
      </c>
      <c r="L258" s="19">
        <f t="shared" si="87"/>
        <v>3891.2</v>
      </c>
      <c r="M258" s="19">
        <f t="shared" si="87"/>
        <v>10665.49</v>
      </c>
      <c r="N258" s="19">
        <f t="shared" si="87"/>
        <v>36921.96</v>
      </c>
      <c r="O258" s="19">
        <f t="shared" si="87"/>
        <v>91078.040000000008</v>
      </c>
      <c r="P258" s="5"/>
      <c r="R258"/>
      <c r="S258"/>
      <c r="T258"/>
      <c r="U258"/>
      <c r="V258"/>
    </row>
    <row r="259" spans="1:32" ht="12" customHeight="1" x14ac:dyDescent="0.25">
      <c r="E259" s="8"/>
      <c r="F259" s="8"/>
      <c r="G259" s="15"/>
      <c r="I259" s="15"/>
      <c r="N259" s="15"/>
      <c r="O259" s="15"/>
      <c r="P259" s="5"/>
      <c r="R259"/>
      <c r="S259"/>
      <c r="T259"/>
      <c r="U259"/>
      <c r="V259"/>
    </row>
    <row r="260" spans="1:32" ht="12" customHeight="1" x14ac:dyDescent="0.25">
      <c r="G260" s="5"/>
      <c r="H260" s="5"/>
      <c r="I260" s="5"/>
      <c r="J260" s="5"/>
      <c r="K260" s="5"/>
      <c r="L260" s="5"/>
      <c r="M260" s="5"/>
      <c r="N260" s="5"/>
      <c r="O260" s="5"/>
      <c r="P260" s="5"/>
      <c r="R260"/>
      <c r="S260"/>
      <c r="T260"/>
      <c r="U260"/>
      <c r="V260"/>
    </row>
    <row r="261" spans="1:32" ht="12" customHeight="1" x14ac:dyDescent="0.25">
      <c r="G261" s="5"/>
      <c r="H261" s="5"/>
      <c r="I261" s="5"/>
      <c r="J261" s="5"/>
      <c r="K261" s="5"/>
      <c r="L261" s="5"/>
      <c r="M261" s="5"/>
      <c r="N261" s="5"/>
      <c r="O261" s="5"/>
      <c r="P261" s="5"/>
      <c r="R261"/>
      <c r="S261"/>
      <c r="T261"/>
      <c r="U261"/>
      <c r="V261"/>
    </row>
    <row r="262" spans="1:32" ht="12" customHeight="1" x14ac:dyDescent="0.25">
      <c r="A262" s="11" t="s">
        <v>122</v>
      </c>
      <c r="G262" s="5"/>
      <c r="H262" s="5"/>
      <c r="I262" s="5"/>
      <c r="J262" s="5"/>
      <c r="K262" s="5"/>
      <c r="L262" s="5"/>
      <c r="M262" s="5"/>
      <c r="N262" s="5"/>
      <c r="O262" s="5"/>
      <c r="P262" s="5"/>
      <c r="R262"/>
      <c r="S262"/>
      <c r="T262"/>
      <c r="U262"/>
      <c r="V262"/>
    </row>
    <row r="263" spans="1:32" ht="15" x14ac:dyDescent="0.25">
      <c r="A263" s="21" t="s">
        <v>330</v>
      </c>
      <c r="B263" s="21" t="s">
        <v>341</v>
      </c>
      <c r="C263" s="21" t="s">
        <v>331</v>
      </c>
      <c r="D263" s="21" t="s">
        <v>332</v>
      </c>
      <c r="E263" s="21" t="s">
        <v>333</v>
      </c>
      <c r="F263" s="21" t="s">
        <v>334</v>
      </c>
      <c r="G263" s="22" t="s">
        <v>335</v>
      </c>
      <c r="H263" s="22" t="s">
        <v>336</v>
      </c>
      <c r="I263" s="22" t="s">
        <v>337</v>
      </c>
      <c r="J263" s="22" t="s">
        <v>0</v>
      </c>
      <c r="K263" s="22" t="s">
        <v>1</v>
      </c>
      <c r="L263" s="22" t="s">
        <v>2</v>
      </c>
      <c r="M263" s="22" t="s">
        <v>338</v>
      </c>
      <c r="N263" s="22" t="s">
        <v>339</v>
      </c>
      <c r="O263" s="22" t="s">
        <v>340</v>
      </c>
      <c r="R263"/>
      <c r="S263"/>
      <c r="T263"/>
      <c r="U263"/>
      <c r="V263"/>
      <c r="AA263"/>
      <c r="AB263"/>
      <c r="AC263"/>
      <c r="AD263"/>
      <c r="AE263"/>
      <c r="AF263"/>
    </row>
    <row r="264" spans="1:32" ht="15" x14ac:dyDescent="0.25">
      <c r="A264" s="5" t="s">
        <v>271</v>
      </c>
      <c r="B264" s="5" t="s">
        <v>8</v>
      </c>
      <c r="C264" s="5" t="s">
        <v>270</v>
      </c>
      <c r="D264" s="5" t="s">
        <v>269</v>
      </c>
      <c r="E264" s="8">
        <v>45870</v>
      </c>
      <c r="F264" s="8">
        <v>46054</v>
      </c>
      <c r="G264" s="15">
        <v>50000</v>
      </c>
      <c r="H264" s="15">
        <v>0</v>
      </c>
      <c r="I264" s="15">
        <f t="shared" ref="I264:I266" si="88">+G264+H264</f>
        <v>50000</v>
      </c>
      <c r="J264" s="15">
        <v>1435</v>
      </c>
      <c r="K264" s="15">
        <v>1854</v>
      </c>
      <c r="L264" s="15">
        <v>1520</v>
      </c>
      <c r="M264" s="15">
        <v>25</v>
      </c>
      <c r="N264" s="15">
        <f t="shared" ref="N264:N266" si="89">+J264+K264+L264+M264</f>
        <v>4834</v>
      </c>
      <c r="O264" s="15">
        <f t="shared" ref="O264:O266" si="90">+I264-N264</f>
        <v>45166</v>
      </c>
      <c r="P264" s="5"/>
      <c r="Q264" s="3"/>
      <c r="R264"/>
      <c r="S264"/>
      <c r="T264"/>
      <c r="U264"/>
      <c r="V264"/>
      <c r="Y264"/>
      <c r="Z264" s="12"/>
      <c r="AA264"/>
      <c r="AB264"/>
      <c r="AC264"/>
      <c r="AD264"/>
      <c r="AE264"/>
      <c r="AF264"/>
    </row>
    <row r="265" spans="1:32" ht="15" x14ac:dyDescent="0.25">
      <c r="A265" s="5" t="s">
        <v>123</v>
      </c>
      <c r="B265" s="5" t="s">
        <v>6</v>
      </c>
      <c r="C265" s="5" t="s">
        <v>270</v>
      </c>
      <c r="D265" s="5" t="s">
        <v>269</v>
      </c>
      <c r="E265" s="8">
        <v>45717</v>
      </c>
      <c r="F265" s="8">
        <v>45901</v>
      </c>
      <c r="G265" s="15">
        <v>31500</v>
      </c>
      <c r="H265" s="15">
        <v>0</v>
      </c>
      <c r="I265" s="15">
        <f t="shared" si="88"/>
        <v>31500</v>
      </c>
      <c r="J265" s="15">
        <v>904.05</v>
      </c>
      <c r="K265" s="15">
        <v>0</v>
      </c>
      <c r="L265" s="15">
        <v>957.6</v>
      </c>
      <c r="M265" s="15">
        <v>425</v>
      </c>
      <c r="N265" s="15">
        <f t="shared" si="89"/>
        <v>2286.65</v>
      </c>
      <c r="O265" s="15">
        <f t="shared" si="90"/>
        <v>29213.35</v>
      </c>
      <c r="P265" s="5"/>
      <c r="Q265" s="3"/>
      <c r="R265"/>
      <c r="S265"/>
      <c r="T265"/>
      <c r="U265"/>
      <c r="V265"/>
      <c r="Y265" s="12"/>
      <c r="Z265" s="12"/>
      <c r="AA265"/>
      <c r="AB265"/>
      <c r="AC265"/>
      <c r="AD265"/>
      <c r="AE265"/>
      <c r="AF265"/>
    </row>
    <row r="266" spans="1:32" ht="15" x14ac:dyDescent="0.25">
      <c r="A266" s="5" t="s">
        <v>320</v>
      </c>
      <c r="B266" s="1" t="s">
        <v>6</v>
      </c>
      <c r="C266" s="5" t="s">
        <v>270</v>
      </c>
      <c r="D266" s="5" t="s">
        <v>269</v>
      </c>
      <c r="E266" s="8">
        <v>45870</v>
      </c>
      <c r="F266" s="8">
        <v>46054</v>
      </c>
      <c r="G266" s="15">
        <v>31500</v>
      </c>
      <c r="H266" s="15">
        <v>0</v>
      </c>
      <c r="I266" s="15">
        <f t="shared" si="88"/>
        <v>31500</v>
      </c>
      <c r="J266" s="15">
        <v>904.05</v>
      </c>
      <c r="K266" s="15">
        <v>0</v>
      </c>
      <c r="L266" s="15">
        <v>957.6</v>
      </c>
      <c r="M266" s="15">
        <v>25175</v>
      </c>
      <c r="N266" s="15">
        <f t="shared" si="89"/>
        <v>27036.65</v>
      </c>
      <c r="O266" s="15">
        <f t="shared" si="90"/>
        <v>4463.3499999999985</v>
      </c>
      <c r="P266" s="5"/>
      <c r="Q266" s="3"/>
      <c r="R266"/>
      <c r="S266"/>
      <c r="T266"/>
      <c r="U266"/>
      <c r="V266"/>
      <c r="Y266" s="12"/>
      <c r="Z266" s="12"/>
      <c r="AA266"/>
      <c r="AB266"/>
      <c r="AC266"/>
      <c r="AD266"/>
      <c r="AE266"/>
      <c r="AF266"/>
    </row>
    <row r="267" spans="1:32" ht="15.75" thickBot="1" x14ac:dyDescent="0.3">
      <c r="B267" s="1"/>
      <c r="E267" s="8"/>
      <c r="F267" s="8"/>
      <c r="G267" s="19">
        <f>SUM(G264:G266)</f>
        <v>113000</v>
      </c>
      <c r="H267" s="19">
        <f t="shared" ref="H267:O267" si="91">SUM(H264:H266)</f>
        <v>0</v>
      </c>
      <c r="I267" s="19">
        <f t="shared" si="91"/>
        <v>113000</v>
      </c>
      <c r="J267" s="19">
        <f t="shared" si="91"/>
        <v>3243.1000000000004</v>
      </c>
      <c r="K267" s="19">
        <v>1854</v>
      </c>
      <c r="L267" s="19">
        <f t="shared" si="91"/>
        <v>3435.2</v>
      </c>
      <c r="M267" s="19">
        <f t="shared" si="91"/>
        <v>25625</v>
      </c>
      <c r="N267" s="19">
        <f t="shared" si="91"/>
        <v>34157.300000000003</v>
      </c>
      <c r="O267" s="19">
        <f t="shared" si="91"/>
        <v>78842.700000000012</v>
      </c>
      <c r="P267" s="4"/>
      <c r="Q267" s="3"/>
      <c r="R267"/>
      <c r="S267"/>
      <c r="T267"/>
      <c r="U267"/>
      <c r="V267"/>
      <c r="W267"/>
      <c r="X267"/>
      <c r="Y267" s="12"/>
      <c r="Z267" s="12"/>
      <c r="AA267"/>
      <c r="AB267"/>
      <c r="AC267"/>
      <c r="AD267"/>
      <c r="AE267"/>
      <c r="AF267"/>
    </row>
    <row r="268" spans="1:32" ht="15.75" thickTop="1" x14ac:dyDescent="0.25">
      <c r="A268" s="11" t="s">
        <v>90</v>
      </c>
      <c r="B268" s="1"/>
      <c r="E268" s="8"/>
      <c r="F268" s="8"/>
      <c r="G268" s="15"/>
      <c r="I268" s="15"/>
      <c r="N268" s="15"/>
      <c r="O268" s="15"/>
      <c r="P268" s="4"/>
      <c r="Q268" s="3"/>
      <c r="R268" s="23"/>
      <c r="S268" s="23"/>
      <c r="T268" s="24">
        <f>SUBTOTAL(109,[1]TEMPORAL!$C$4:$C$254)</f>
        <v>0</v>
      </c>
      <c r="U268" s="24">
        <f>SUBTOTAL(109,[1]TEMPORAL!$D$4:$D$254)</f>
        <v>0</v>
      </c>
      <c r="V268" s="25">
        <f>SUBTOTAL(109,[1]TEMPORAL!$E$4:$E$254)</f>
        <v>0</v>
      </c>
      <c r="W268"/>
      <c r="X268"/>
      <c r="Y268" s="12"/>
      <c r="Z268" s="12"/>
      <c r="AA268"/>
      <c r="AB268"/>
      <c r="AC268"/>
      <c r="AD268"/>
      <c r="AE268"/>
      <c r="AF268"/>
    </row>
    <row r="269" spans="1:32" ht="15" x14ac:dyDescent="0.25">
      <c r="A269" s="21" t="s">
        <v>330</v>
      </c>
      <c r="B269" s="21" t="s">
        <v>341</v>
      </c>
      <c r="C269" s="21" t="s">
        <v>331</v>
      </c>
      <c r="D269" s="21" t="s">
        <v>332</v>
      </c>
      <c r="E269" s="21" t="s">
        <v>333</v>
      </c>
      <c r="F269" s="21" t="s">
        <v>334</v>
      </c>
      <c r="G269" s="22" t="s">
        <v>335</v>
      </c>
      <c r="H269" s="22" t="s">
        <v>336</v>
      </c>
      <c r="I269" s="22" t="s">
        <v>337</v>
      </c>
      <c r="J269" s="22" t="s">
        <v>0</v>
      </c>
      <c r="K269" s="22" t="s">
        <v>1</v>
      </c>
      <c r="L269" s="22" t="s">
        <v>2</v>
      </c>
      <c r="M269" s="22" t="s">
        <v>338</v>
      </c>
      <c r="N269" s="22" t="s">
        <v>339</v>
      </c>
      <c r="O269" s="22" t="s">
        <v>340</v>
      </c>
      <c r="P269" s="4"/>
      <c r="Q269" s="3"/>
      <c r="R269" s="7"/>
      <c r="S269" s="5"/>
      <c r="V269"/>
      <c r="W269"/>
      <c r="X269"/>
      <c r="Y269" s="12"/>
      <c r="Z269" s="12"/>
      <c r="AA269"/>
      <c r="AB269"/>
      <c r="AC269"/>
      <c r="AD269"/>
      <c r="AE269"/>
      <c r="AF269"/>
    </row>
    <row r="270" spans="1:32" ht="15" x14ac:dyDescent="0.25">
      <c r="A270" s="5" t="s">
        <v>91</v>
      </c>
      <c r="B270" s="5" t="s">
        <v>92</v>
      </c>
      <c r="C270" s="5" t="s">
        <v>270</v>
      </c>
      <c r="D270" s="5" t="s">
        <v>269</v>
      </c>
      <c r="E270" s="8">
        <v>45839</v>
      </c>
      <c r="F270" s="8">
        <v>46023</v>
      </c>
      <c r="G270" s="15">
        <v>50000</v>
      </c>
      <c r="H270" s="15">
        <v>0</v>
      </c>
      <c r="I270" s="15">
        <f t="shared" ref="I270:I273" si="92">+G270+H270</f>
        <v>50000</v>
      </c>
      <c r="J270" s="15">
        <v>1435</v>
      </c>
      <c r="K270" s="15">
        <v>1854</v>
      </c>
      <c r="L270" s="15">
        <v>1520</v>
      </c>
      <c r="M270" s="15">
        <v>14728.64</v>
      </c>
      <c r="N270" s="15">
        <f t="shared" ref="N270:N273" si="93">+J270+K270+L270+M270</f>
        <v>19537.64</v>
      </c>
      <c r="O270" s="15">
        <f t="shared" ref="O270:O273" si="94">+I270-N270</f>
        <v>30462.36</v>
      </c>
      <c r="P270" s="5"/>
      <c r="Q270" s="3"/>
      <c r="R270" s="7"/>
      <c r="S270" s="5"/>
      <c r="V270"/>
      <c r="W270"/>
      <c r="X270"/>
      <c r="Y270" s="12"/>
      <c r="Z270" s="12"/>
      <c r="AA270"/>
      <c r="AB270"/>
      <c r="AC270"/>
      <c r="AD270"/>
      <c r="AE270"/>
      <c r="AF270"/>
    </row>
    <row r="271" spans="1:32" ht="15" x14ac:dyDescent="0.25">
      <c r="A271" s="5" t="s">
        <v>299</v>
      </c>
      <c r="B271" s="5" t="s">
        <v>6</v>
      </c>
      <c r="C271" s="5" t="s">
        <v>270</v>
      </c>
      <c r="D271" s="5" t="s">
        <v>268</v>
      </c>
      <c r="E271" s="8">
        <v>45870</v>
      </c>
      <c r="F271" s="8">
        <v>46054</v>
      </c>
      <c r="G271" s="15">
        <v>50000</v>
      </c>
      <c r="H271" s="15">
        <v>0</v>
      </c>
      <c r="I271" s="15">
        <f t="shared" si="92"/>
        <v>50000</v>
      </c>
      <c r="J271" s="15">
        <v>1435</v>
      </c>
      <c r="K271" s="15">
        <v>1854</v>
      </c>
      <c r="L271" s="15">
        <v>1520</v>
      </c>
      <c r="M271" s="15">
        <v>25</v>
      </c>
      <c r="N271" s="15">
        <f t="shared" si="93"/>
        <v>4834</v>
      </c>
      <c r="O271" s="15">
        <f t="shared" si="94"/>
        <v>45166</v>
      </c>
      <c r="P271" s="5"/>
      <c r="Q271" s="3"/>
      <c r="R271" s="7"/>
      <c r="S271" s="5"/>
      <c r="V271"/>
      <c r="W271"/>
      <c r="X271"/>
      <c r="Y271" s="12"/>
      <c r="Z271" s="12"/>
      <c r="AA271"/>
      <c r="AB271"/>
      <c r="AC271"/>
      <c r="AD271"/>
      <c r="AE271"/>
      <c r="AF271"/>
    </row>
    <row r="272" spans="1:32" ht="15" x14ac:dyDescent="0.25">
      <c r="A272" s="5" t="s">
        <v>94</v>
      </c>
      <c r="B272" s="5" t="s">
        <v>6</v>
      </c>
      <c r="C272" s="5" t="s">
        <v>270</v>
      </c>
      <c r="D272" s="5" t="s">
        <v>269</v>
      </c>
      <c r="E272" s="8">
        <v>45839</v>
      </c>
      <c r="F272" s="8">
        <v>46023</v>
      </c>
      <c r="G272" s="15">
        <v>50000</v>
      </c>
      <c r="H272" s="15">
        <v>0</v>
      </c>
      <c r="I272" s="15">
        <f t="shared" si="92"/>
        <v>50000</v>
      </c>
      <c r="J272" s="15">
        <v>1435</v>
      </c>
      <c r="K272" s="15">
        <v>1596.68</v>
      </c>
      <c r="L272" s="15">
        <v>1520</v>
      </c>
      <c r="M272" s="15">
        <v>1740.46</v>
      </c>
      <c r="N272" s="15">
        <f t="shared" si="93"/>
        <v>6292.14</v>
      </c>
      <c r="O272" s="15">
        <f t="shared" si="94"/>
        <v>43707.86</v>
      </c>
      <c r="P272" s="5"/>
      <c r="Q272" s="3"/>
      <c r="R272" s="7"/>
      <c r="S272" s="5"/>
      <c r="V272"/>
      <c r="W272"/>
      <c r="X272"/>
      <c r="Y272" s="12"/>
      <c r="Z272" s="12"/>
      <c r="AA272"/>
      <c r="AB272"/>
      <c r="AC272"/>
      <c r="AD272"/>
      <c r="AE272"/>
      <c r="AF272"/>
    </row>
    <row r="273" spans="1:32" ht="15" x14ac:dyDescent="0.25">
      <c r="A273" s="5" t="s">
        <v>93</v>
      </c>
      <c r="B273" s="5" t="s">
        <v>6</v>
      </c>
      <c r="C273" s="5" t="s">
        <v>270</v>
      </c>
      <c r="D273" s="5" t="s">
        <v>269</v>
      </c>
      <c r="E273" s="8">
        <v>45717</v>
      </c>
      <c r="F273" s="8">
        <v>45901</v>
      </c>
      <c r="G273" s="15">
        <v>50000</v>
      </c>
      <c r="H273" s="15">
        <v>0</v>
      </c>
      <c r="I273" s="15">
        <f t="shared" si="92"/>
        <v>50000</v>
      </c>
      <c r="J273" s="15">
        <v>1435</v>
      </c>
      <c r="K273" s="15">
        <v>1854</v>
      </c>
      <c r="L273" s="15">
        <v>1520</v>
      </c>
      <c r="M273" s="15">
        <v>7954.44</v>
      </c>
      <c r="N273" s="15">
        <f t="shared" si="93"/>
        <v>12763.439999999999</v>
      </c>
      <c r="O273" s="15">
        <f t="shared" si="94"/>
        <v>37236.559999999998</v>
      </c>
      <c r="P273" s="5"/>
      <c r="Q273" s="3"/>
      <c r="R273" s="7"/>
      <c r="S273" s="5"/>
      <c r="V273"/>
      <c r="W273"/>
      <c r="X273"/>
      <c r="Y273" s="12"/>
      <c r="Z273" s="12"/>
      <c r="AA273"/>
      <c r="AB273"/>
      <c r="AC273"/>
      <c r="AD273"/>
      <c r="AE273"/>
      <c r="AF273"/>
    </row>
    <row r="274" spans="1:32" ht="15.75" thickBot="1" x14ac:dyDescent="0.3">
      <c r="E274" s="8"/>
      <c r="F274" s="8"/>
      <c r="G274" s="19">
        <f>SUM(G270:G273)</f>
        <v>200000</v>
      </c>
      <c r="H274" s="19">
        <f t="shared" ref="H274:O274" si="95">SUM(H270:H273)</f>
        <v>0</v>
      </c>
      <c r="I274" s="19">
        <f t="shared" si="95"/>
        <v>200000</v>
      </c>
      <c r="J274" s="19">
        <f t="shared" si="95"/>
        <v>5740</v>
      </c>
      <c r="K274" s="19">
        <v>7158.68</v>
      </c>
      <c r="L274" s="19">
        <f t="shared" si="95"/>
        <v>6080</v>
      </c>
      <c r="M274" s="19">
        <f t="shared" si="95"/>
        <v>24448.539999999997</v>
      </c>
      <c r="N274" s="19">
        <f t="shared" si="95"/>
        <v>43427.22</v>
      </c>
      <c r="O274" s="19">
        <f t="shared" si="95"/>
        <v>156572.78</v>
      </c>
      <c r="P274" s="4"/>
      <c r="Q274" s="3"/>
      <c r="R274" s="7"/>
      <c r="S274" s="5"/>
      <c r="V274"/>
      <c r="W274"/>
      <c r="X274"/>
      <c r="Y274"/>
      <c r="Z274" s="12"/>
      <c r="AA274"/>
      <c r="AB274"/>
      <c r="AC274"/>
      <c r="AD274"/>
      <c r="AE274"/>
      <c r="AF274"/>
    </row>
    <row r="275" spans="1:32" ht="15" x14ac:dyDescent="0.25">
      <c r="A275" s="11" t="s">
        <v>75</v>
      </c>
      <c r="E275" s="8"/>
      <c r="F275" s="8"/>
      <c r="G275" s="15"/>
      <c r="I275" s="15"/>
      <c r="N275" s="15"/>
      <c r="O275" s="15"/>
      <c r="P275" s="4"/>
      <c r="Q275" s="3"/>
      <c r="R275" s="7"/>
      <c r="S275" s="5"/>
      <c r="V275"/>
      <c r="W275"/>
      <c r="X275"/>
      <c r="Y275"/>
      <c r="Z275" s="12"/>
      <c r="AA275"/>
      <c r="AB275"/>
      <c r="AC275"/>
      <c r="AD275"/>
      <c r="AE275"/>
      <c r="AF275"/>
    </row>
    <row r="276" spans="1:32" ht="15" x14ac:dyDescent="0.25">
      <c r="A276" s="21" t="s">
        <v>330</v>
      </c>
      <c r="B276" s="21" t="s">
        <v>341</v>
      </c>
      <c r="C276" s="21" t="s">
        <v>331</v>
      </c>
      <c r="D276" s="21" t="s">
        <v>332</v>
      </c>
      <c r="E276" s="21" t="s">
        <v>333</v>
      </c>
      <c r="F276" s="21" t="s">
        <v>334</v>
      </c>
      <c r="G276" s="22" t="s">
        <v>335</v>
      </c>
      <c r="H276" s="22" t="s">
        <v>336</v>
      </c>
      <c r="I276" s="22" t="s">
        <v>337</v>
      </c>
      <c r="J276" s="22" t="s">
        <v>0</v>
      </c>
      <c r="K276" s="22" t="s">
        <v>1</v>
      </c>
      <c r="L276" s="22" t="s">
        <v>2</v>
      </c>
      <c r="M276" s="22" t="s">
        <v>338</v>
      </c>
      <c r="N276" s="22" t="s">
        <v>339</v>
      </c>
      <c r="O276" s="22" t="s">
        <v>340</v>
      </c>
      <c r="P276" s="4"/>
      <c r="Q276" s="3"/>
      <c r="R276" s="7"/>
      <c r="S276" s="5"/>
      <c r="V276"/>
      <c r="W276"/>
      <c r="X276"/>
      <c r="Y276"/>
      <c r="Z276" s="12"/>
      <c r="AA276"/>
      <c r="AB276"/>
      <c r="AC276"/>
      <c r="AD276"/>
      <c r="AE276"/>
      <c r="AF276"/>
    </row>
    <row r="277" spans="1:32" s="3" customFormat="1" ht="15" x14ac:dyDescent="0.25">
      <c r="A277" s="5" t="s">
        <v>77</v>
      </c>
      <c r="B277" s="5" t="s">
        <v>33</v>
      </c>
      <c r="C277" s="5" t="s">
        <v>270</v>
      </c>
      <c r="D277" s="5" t="s">
        <v>269</v>
      </c>
      <c r="E277" s="8">
        <v>45839</v>
      </c>
      <c r="F277" s="8">
        <v>46023</v>
      </c>
      <c r="G277" s="15">
        <v>70000</v>
      </c>
      <c r="H277" s="15">
        <v>0</v>
      </c>
      <c r="I277" s="15">
        <f t="shared" ref="I277:I280" si="96">+G277+H277</f>
        <v>70000</v>
      </c>
      <c r="J277" s="15">
        <v>2009</v>
      </c>
      <c r="K277" s="15">
        <v>5368.48</v>
      </c>
      <c r="L277" s="15">
        <v>2128</v>
      </c>
      <c r="M277" s="15">
        <v>25</v>
      </c>
      <c r="N277" s="15">
        <f t="shared" ref="N277:N280" si="97">+J277+K277+L277+M277</f>
        <v>9530.48</v>
      </c>
      <c r="O277" s="15">
        <f t="shared" ref="O277:O280" si="98">+I277-N277</f>
        <v>60469.520000000004</v>
      </c>
      <c r="P277" s="5"/>
      <c r="R277" s="7"/>
      <c r="S277" s="5"/>
      <c r="T277" s="5"/>
      <c r="U277" s="5"/>
      <c r="V277"/>
      <c r="W277"/>
      <c r="X277"/>
      <c r="Y277" s="12"/>
      <c r="Z277" s="12"/>
      <c r="AA277" s="12"/>
      <c r="AB277" s="12"/>
      <c r="AC277" s="12"/>
      <c r="AD277"/>
      <c r="AE277" s="12"/>
      <c r="AF277" s="12"/>
    </row>
    <row r="278" spans="1:32" ht="15" x14ac:dyDescent="0.25">
      <c r="A278" s="5" t="s">
        <v>78</v>
      </c>
      <c r="B278" s="5" t="s">
        <v>6</v>
      </c>
      <c r="C278" s="5" t="s">
        <v>270</v>
      </c>
      <c r="D278" s="5" t="s">
        <v>269</v>
      </c>
      <c r="E278" s="8">
        <v>45839</v>
      </c>
      <c r="F278" s="8">
        <v>46023</v>
      </c>
      <c r="G278" s="15">
        <v>50000</v>
      </c>
      <c r="H278" s="15">
        <v>0</v>
      </c>
      <c r="I278" s="15">
        <f t="shared" si="96"/>
        <v>50000</v>
      </c>
      <c r="J278" s="15">
        <v>1435</v>
      </c>
      <c r="K278" s="15">
        <v>1596.68</v>
      </c>
      <c r="L278" s="15">
        <v>1520</v>
      </c>
      <c r="M278" s="15">
        <v>1740.46</v>
      </c>
      <c r="N278" s="15">
        <f t="shared" si="97"/>
        <v>6292.14</v>
      </c>
      <c r="O278" s="15">
        <f t="shared" si="98"/>
        <v>43707.86</v>
      </c>
      <c r="P278" s="5"/>
      <c r="Q278" s="3"/>
      <c r="R278" s="7"/>
      <c r="S278" s="5"/>
      <c r="V278"/>
      <c r="W278"/>
      <c r="X278"/>
      <c r="Y278" s="12"/>
      <c r="Z278" s="12"/>
      <c r="AA278"/>
      <c r="AB278"/>
      <c r="AC278"/>
      <c r="AD278"/>
      <c r="AE278"/>
      <c r="AF278"/>
    </row>
    <row r="279" spans="1:32" s="3" customFormat="1" ht="15" x14ac:dyDescent="0.25">
      <c r="A279" s="5" t="s">
        <v>76</v>
      </c>
      <c r="B279" s="5" t="s">
        <v>6</v>
      </c>
      <c r="C279" s="5" t="s">
        <v>270</v>
      </c>
      <c r="D279" s="5" t="s">
        <v>269</v>
      </c>
      <c r="E279" s="8">
        <v>45839</v>
      </c>
      <c r="F279" s="8">
        <v>46023</v>
      </c>
      <c r="G279" s="15">
        <v>50000</v>
      </c>
      <c r="H279" s="15">
        <v>0</v>
      </c>
      <c r="I279" s="15">
        <f t="shared" si="96"/>
        <v>50000</v>
      </c>
      <c r="J279" s="15">
        <v>1435</v>
      </c>
      <c r="K279" s="15">
        <v>1854</v>
      </c>
      <c r="L279" s="15">
        <v>1520</v>
      </c>
      <c r="M279" s="15">
        <v>25</v>
      </c>
      <c r="N279" s="15">
        <f t="shared" si="97"/>
        <v>4834</v>
      </c>
      <c r="O279" s="15">
        <f t="shared" si="98"/>
        <v>45166</v>
      </c>
      <c r="P279" s="5"/>
      <c r="R279" s="7"/>
      <c r="S279" s="5"/>
      <c r="T279" s="5"/>
      <c r="U279" s="5"/>
      <c r="V279"/>
      <c r="W279"/>
      <c r="X279"/>
      <c r="Y279"/>
      <c r="Z279" s="12"/>
      <c r="AA279" s="12"/>
      <c r="AB279"/>
      <c r="AC279" s="12"/>
      <c r="AD279"/>
      <c r="AE279" s="12"/>
      <c r="AF279" s="12"/>
    </row>
    <row r="280" spans="1:32" s="3" customFormat="1" ht="15" x14ac:dyDescent="0.25">
      <c r="A280" s="5" t="s">
        <v>79</v>
      </c>
      <c r="B280" s="5" t="s">
        <v>6</v>
      </c>
      <c r="C280" s="5" t="s">
        <v>270</v>
      </c>
      <c r="D280" s="5" t="s">
        <v>269</v>
      </c>
      <c r="E280" s="8">
        <v>45839</v>
      </c>
      <c r="F280" s="8">
        <v>46023</v>
      </c>
      <c r="G280" s="15">
        <v>50000</v>
      </c>
      <c r="H280" s="15">
        <v>0</v>
      </c>
      <c r="I280" s="15">
        <f t="shared" si="96"/>
        <v>50000</v>
      </c>
      <c r="J280" s="15">
        <v>1435</v>
      </c>
      <c r="K280" s="15">
        <v>1854</v>
      </c>
      <c r="L280" s="15">
        <v>1520</v>
      </c>
      <c r="M280" s="15">
        <v>3624.02</v>
      </c>
      <c r="N280" s="15">
        <f t="shared" si="97"/>
        <v>8433.02</v>
      </c>
      <c r="O280" s="15">
        <f t="shared" si="98"/>
        <v>41566.979999999996</v>
      </c>
      <c r="P280" s="5"/>
      <c r="R280" s="7"/>
      <c r="S280" s="5"/>
      <c r="T280" s="5"/>
      <c r="U280" s="5"/>
      <c r="V280"/>
      <c r="W280"/>
      <c r="X280"/>
      <c r="Y280"/>
      <c r="Z280" s="12"/>
      <c r="AA280" s="12"/>
      <c r="AB280" s="12"/>
      <c r="AC280" s="12"/>
      <c r="AD280"/>
      <c r="AE280" s="12"/>
      <c r="AF280" s="12"/>
    </row>
    <row r="281" spans="1:32" ht="15.75" thickBot="1" x14ac:dyDescent="0.3">
      <c r="G281" s="19">
        <f>SUM(G277:G280)</f>
        <v>220000</v>
      </c>
      <c r="H281" s="19">
        <f t="shared" ref="H281:O281" si="99">SUM(H277:H280)</f>
        <v>0</v>
      </c>
      <c r="I281" s="19">
        <f t="shared" si="99"/>
        <v>220000</v>
      </c>
      <c r="J281" s="19">
        <f t="shared" si="99"/>
        <v>6314</v>
      </c>
      <c r="K281" s="19">
        <v>10673.16</v>
      </c>
      <c r="L281" s="19">
        <f t="shared" si="99"/>
        <v>6688</v>
      </c>
      <c r="M281" s="19">
        <f t="shared" si="99"/>
        <v>5414.48</v>
      </c>
      <c r="N281" s="19">
        <f t="shared" si="99"/>
        <v>29089.64</v>
      </c>
      <c r="O281" s="19">
        <f t="shared" si="99"/>
        <v>190910.36</v>
      </c>
      <c r="V281"/>
      <c r="W281"/>
      <c r="X281"/>
      <c r="Y281"/>
    </row>
    <row r="282" spans="1:32" s="3" customFormat="1" ht="15" x14ac:dyDescent="0.25">
      <c r="A282" s="5"/>
      <c r="B282" s="5"/>
      <c r="C282" s="5"/>
      <c r="D282" s="5"/>
      <c r="E282" s="8"/>
      <c r="F282" s="8"/>
      <c r="G282" s="15"/>
      <c r="H282" s="15"/>
      <c r="I282" s="15"/>
      <c r="J282" s="15"/>
      <c r="K282" s="15"/>
      <c r="L282" s="15"/>
      <c r="M282" s="15"/>
      <c r="N282" s="15"/>
      <c r="O282" s="15"/>
      <c r="P282" s="4"/>
      <c r="R282" s="7"/>
      <c r="S282" s="5"/>
      <c r="T282" s="5"/>
      <c r="U282" s="5"/>
      <c r="V282"/>
      <c r="W282"/>
      <c r="X282"/>
      <c r="Y282" s="12"/>
      <c r="Z282" s="12"/>
      <c r="AA282" s="12"/>
      <c r="AB282" s="12"/>
      <c r="AC282" s="12"/>
      <c r="AD282"/>
      <c r="AE282" s="12"/>
      <c r="AF282" s="12"/>
    </row>
    <row r="283" spans="1:32" s="3" customFormat="1" ht="15" x14ac:dyDescent="0.25">
      <c r="A283" s="11" t="s">
        <v>118</v>
      </c>
      <c r="B283" s="5"/>
      <c r="C283" s="5"/>
      <c r="D283" s="5"/>
      <c r="E283" s="8"/>
      <c r="F283" s="8"/>
      <c r="G283" s="15"/>
      <c r="H283" s="15"/>
      <c r="I283" s="15"/>
      <c r="J283" s="15"/>
      <c r="K283" s="15"/>
      <c r="L283" s="15"/>
      <c r="M283" s="15"/>
      <c r="N283" s="15"/>
      <c r="O283" s="15"/>
      <c r="P283" s="4"/>
      <c r="R283" s="7"/>
      <c r="S283" s="5"/>
      <c r="T283" s="5"/>
      <c r="U283" s="5"/>
      <c r="V283"/>
      <c r="W283"/>
      <c r="X283"/>
      <c r="Y283" s="12"/>
      <c r="Z283" s="12"/>
      <c r="AA283" s="12"/>
      <c r="AB283" s="12"/>
      <c r="AC283" s="12"/>
      <c r="AD283"/>
      <c r="AE283" s="12"/>
      <c r="AF283" s="12"/>
    </row>
    <row r="284" spans="1:32" s="3" customFormat="1" ht="15" x14ac:dyDescent="0.25">
      <c r="A284" s="21" t="s">
        <v>330</v>
      </c>
      <c r="B284" s="21" t="s">
        <v>341</v>
      </c>
      <c r="C284" s="21" t="s">
        <v>331</v>
      </c>
      <c r="D284" s="21" t="s">
        <v>332</v>
      </c>
      <c r="E284" s="21" t="s">
        <v>333</v>
      </c>
      <c r="F284" s="21" t="s">
        <v>334</v>
      </c>
      <c r="G284" s="22" t="s">
        <v>335</v>
      </c>
      <c r="H284" s="22" t="s">
        <v>336</v>
      </c>
      <c r="I284" s="22" t="s">
        <v>337</v>
      </c>
      <c r="J284" s="22" t="s">
        <v>0</v>
      </c>
      <c r="K284" s="22" t="s">
        <v>1</v>
      </c>
      <c r="L284" s="22" t="s">
        <v>2</v>
      </c>
      <c r="M284" s="22" t="s">
        <v>338</v>
      </c>
      <c r="N284" s="22" t="s">
        <v>339</v>
      </c>
      <c r="O284" s="22" t="s">
        <v>340</v>
      </c>
      <c r="P284" s="4"/>
      <c r="R284" s="7"/>
      <c r="S284" s="5"/>
      <c r="T284" s="5"/>
      <c r="U284" s="5"/>
      <c r="V284"/>
      <c r="W284"/>
      <c r="X284"/>
      <c r="Y284" s="12"/>
      <c r="Z284" s="12"/>
      <c r="AA284" s="12"/>
      <c r="AB284" s="12"/>
      <c r="AC284" s="12"/>
      <c r="AD284"/>
      <c r="AE284" s="12"/>
      <c r="AF284" s="12"/>
    </row>
    <row r="285" spans="1:32" s="3" customFormat="1" ht="15" x14ac:dyDescent="0.25">
      <c r="A285" s="5" t="s">
        <v>120</v>
      </c>
      <c r="B285" s="5" t="s">
        <v>33</v>
      </c>
      <c r="C285" s="5" t="s">
        <v>270</v>
      </c>
      <c r="D285" s="5" t="s">
        <v>269</v>
      </c>
      <c r="E285" s="8">
        <v>45839</v>
      </c>
      <c r="F285" s="8">
        <v>46023</v>
      </c>
      <c r="G285" s="15">
        <v>70000</v>
      </c>
      <c r="H285" s="15">
        <v>0</v>
      </c>
      <c r="I285" s="15">
        <f t="shared" ref="I285:I287" si="100">+G285+H285</f>
        <v>70000</v>
      </c>
      <c r="J285" s="15">
        <v>2009</v>
      </c>
      <c r="K285" s="15">
        <v>5368.48</v>
      </c>
      <c r="L285" s="15">
        <v>2128</v>
      </c>
      <c r="M285" s="15">
        <v>25</v>
      </c>
      <c r="N285" s="15">
        <f t="shared" ref="N285:N287" si="101">+J285+K285+L285+M285</f>
        <v>9530.48</v>
      </c>
      <c r="O285" s="15">
        <f t="shared" ref="O285:O287" si="102">+I285-N285</f>
        <v>60469.520000000004</v>
      </c>
      <c r="P285" s="5"/>
      <c r="R285" s="7"/>
      <c r="S285" s="5"/>
      <c r="T285" s="5"/>
      <c r="U285" s="5"/>
      <c r="V285"/>
      <c r="W285"/>
      <c r="X285"/>
      <c r="Y285" s="12"/>
      <c r="Z285" s="12"/>
      <c r="AA285" s="12"/>
      <c r="AB285" s="12"/>
      <c r="AC285" s="12"/>
      <c r="AD285"/>
      <c r="AE285" s="12"/>
      <c r="AF285" s="12"/>
    </row>
    <row r="286" spans="1:32" s="3" customFormat="1" ht="15" x14ac:dyDescent="0.25">
      <c r="A286" s="5" t="s">
        <v>119</v>
      </c>
      <c r="B286" s="5" t="s">
        <v>6</v>
      </c>
      <c r="C286" s="5" t="s">
        <v>270</v>
      </c>
      <c r="D286" s="5" t="s">
        <v>269</v>
      </c>
      <c r="E286" s="8">
        <v>45839</v>
      </c>
      <c r="F286" s="8">
        <v>46023</v>
      </c>
      <c r="G286" s="15">
        <v>50000</v>
      </c>
      <c r="H286" s="15">
        <v>0</v>
      </c>
      <c r="I286" s="15">
        <f t="shared" si="100"/>
        <v>50000</v>
      </c>
      <c r="J286" s="15">
        <v>1435</v>
      </c>
      <c r="K286" s="15">
        <v>1854</v>
      </c>
      <c r="L286" s="15">
        <v>1520</v>
      </c>
      <c r="M286" s="15">
        <v>25</v>
      </c>
      <c r="N286" s="15">
        <f t="shared" si="101"/>
        <v>4834</v>
      </c>
      <c r="O286" s="15">
        <f t="shared" si="102"/>
        <v>45166</v>
      </c>
      <c r="P286" s="5"/>
      <c r="Q286" s="1"/>
      <c r="R286" s="2"/>
      <c r="S286" s="1"/>
      <c r="T286" s="5"/>
      <c r="U286" s="5"/>
      <c r="V286"/>
      <c r="W286"/>
      <c r="X286"/>
      <c r="Y286" s="12"/>
      <c r="Z286"/>
      <c r="AA286" s="12"/>
      <c r="AB286" s="12"/>
      <c r="AC286" s="12"/>
      <c r="AD286"/>
      <c r="AE286" s="12"/>
      <c r="AF286" s="12"/>
    </row>
    <row r="287" spans="1:32" s="3" customFormat="1" ht="15" x14ac:dyDescent="0.25">
      <c r="A287" s="5" t="s">
        <v>121</v>
      </c>
      <c r="B287" s="5" t="s">
        <v>6</v>
      </c>
      <c r="C287" s="5" t="s">
        <v>270</v>
      </c>
      <c r="D287" s="5" t="s">
        <v>269</v>
      </c>
      <c r="E287" s="8">
        <v>45778</v>
      </c>
      <c r="F287" s="8">
        <v>45962</v>
      </c>
      <c r="G287" s="15">
        <v>50000</v>
      </c>
      <c r="H287" s="15">
        <v>0</v>
      </c>
      <c r="I287" s="15">
        <f t="shared" si="100"/>
        <v>50000</v>
      </c>
      <c r="J287" s="15">
        <v>1435</v>
      </c>
      <c r="K287" s="15">
        <v>1854</v>
      </c>
      <c r="L287" s="15">
        <v>1520</v>
      </c>
      <c r="M287" s="15">
        <v>25</v>
      </c>
      <c r="N287" s="15">
        <f t="shared" si="101"/>
        <v>4834</v>
      </c>
      <c r="O287" s="15">
        <f t="shared" si="102"/>
        <v>45166</v>
      </c>
      <c r="P287" s="5"/>
      <c r="R287" s="7"/>
      <c r="S287" s="5"/>
      <c r="T287" s="5"/>
      <c r="U287" s="5"/>
      <c r="V287"/>
      <c r="W287"/>
      <c r="X287"/>
      <c r="Y287" s="12"/>
      <c r="Z287" s="12"/>
      <c r="AA287" s="12"/>
      <c r="AB287" s="12"/>
      <c r="AC287" s="12"/>
      <c r="AD287"/>
      <c r="AE287" s="12"/>
      <c r="AF287" s="12"/>
    </row>
    <row r="288" spans="1:32" ht="15.75" thickBot="1" x14ac:dyDescent="0.3">
      <c r="G288" s="19">
        <f>SUM(G285:G287)</f>
        <v>170000</v>
      </c>
      <c r="H288" s="19">
        <f t="shared" ref="H288:O288" si="103">SUM(H285:H287)</f>
        <v>0</v>
      </c>
      <c r="I288" s="19">
        <f t="shared" si="103"/>
        <v>170000</v>
      </c>
      <c r="J288" s="19">
        <f t="shared" si="103"/>
        <v>4879</v>
      </c>
      <c r="K288" s="19">
        <v>9076.48</v>
      </c>
      <c r="L288" s="19">
        <f t="shared" si="103"/>
        <v>5168</v>
      </c>
      <c r="M288" s="19">
        <f t="shared" si="103"/>
        <v>75</v>
      </c>
      <c r="N288" s="19">
        <f t="shared" si="103"/>
        <v>19198.48</v>
      </c>
      <c r="O288" s="19">
        <f t="shared" si="103"/>
        <v>150801.52000000002</v>
      </c>
      <c r="P288" s="5"/>
      <c r="V288"/>
      <c r="W288"/>
      <c r="X288"/>
      <c r="Y288" s="12"/>
    </row>
    <row r="289" spans="1:32" s="3" customFormat="1" ht="15" x14ac:dyDescent="0.25">
      <c r="A289" s="5"/>
      <c r="B289" s="5"/>
      <c r="C289" s="5"/>
      <c r="D289" s="5"/>
      <c r="E289" s="8"/>
      <c r="F289" s="8"/>
      <c r="G289" s="15"/>
      <c r="H289" s="15"/>
      <c r="I289" s="15"/>
      <c r="J289" s="15"/>
      <c r="K289" s="15"/>
      <c r="L289" s="15"/>
      <c r="M289" s="15"/>
      <c r="N289" s="15"/>
      <c r="O289" s="15"/>
      <c r="P289" s="4"/>
      <c r="R289" s="7"/>
      <c r="S289" s="5"/>
      <c r="T289" s="5"/>
      <c r="U289" s="5"/>
      <c r="V289"/>
      <c r="W289"/>
      <c r="X289"/>
      <c r="Y289" s="12"/>
      <c r="Z289" s="12"/>
      <c r="AA289" s="12"/>
      <c r="AB289" s="12"/>
      <c r="AC289" s="12"/>
      <c r="AD289"/>
      <c r="AE289" s="12"/>
      <c r="AF289" s="12"/>
    </row>
    <row r="290" spans="1:32" s="3" customFormat="1" ht="15" x14ac:dyDescent="0.25">
      <c r="A290" s="5"/>
      <c r="B290" s="5"/>
      <c r="C290" s="5"/>
      <c r="D290" s="5"/>
      <c r="E290" s="8"/>
      <c r="F290" s="8"/>
      <c r="G290" s="15"/>
      <c r="H290" s="15"/>
      <c r="I290" s="15"/>
      <c r="J290" s="15"/>
      <c r="K290" s="15"/>
      <c r="L290" s="15"/>
      <c r="M290" s="15"/>
      <c r="N290" s="15"/>
      <c r="O290" s="15"/>
      <c r="P290" s="4"/>
      <c r="R290" s="7"/>
      <c r="S290" s="5"/>
      <c r="T290" s="5"/>
      <c r="U290" s="5"/>
      <c r="V290"/>
      <c r="W290"/>
      <c r="X290"/>
      <c r="Y290" s="12"/>
      <c r="Z290" s="12"/>
      <c r="AA290" s="12"/>
      <c r="AB290" s="12"/>
      <c r="AC290" s="12"/>
      <c r="AD290"/>
      <c r="AE290" s="12"/>
      <c r="AF290" s="12"/>
    </row>
    <row r="291" spans="1:32" s="3" customFormat="1" ht="15" x14ac:dyDescent="0.25">
      <c r="A291" s="11" t="s">
        <v>73</v>
      </c>
      <c r="B291" s="5"/>
      <c r="C291" s="5"/>
      <c r="D291" s="5"/>
      <c r="E291" s="8"/>
      <c r="F291" s="8"/>
      <c r="G291" s="15"/>
      <c r="H291" s="15"/>
      <c r="I291" s="15"/>
      <c r="J291" s="15"/>
      <c r="K291" s="15"/>
      <c r="L291" s="15"/>
      <c r="M291" s="15"/>
      <c r="N291" s="15"/>
      <c r="O291" s="15"/>
      <c r="P291" s="4"/>
      <c r="R291" s="7"/>
      <c r="S291" s="5"/>
      <c r="T291" s="5"/>
      <c r="U291" s="5"/>
      <c r="V291"/>
      <c r="W291"/>
      <c r="X291"/>
      <c r="Y291" s="12"/>
      <c r="Z291" s="12"/>
      <c r="AA291" s="12"/>
      <c r="AB291" s="12"/>
      <c r="AC291" s="12"/>
      <c r="AD291"/>
      <c r="AE291" s="12"/>
      <c r="AF291" s="12"/>
    </row>
    <row r="292" spans="1:32" s="3" customFormat="1" ht="15" x14ac:dyDescent="0.25">
      <c r="A292" s="21" t="s">
        <v>330</v>
      </c>
      <c r="B292" s="21" t="s">
        <v>341</v>
      </c>
      <c r="C292" s="21" t="s">
        <v>331</v>
      </c>
      <c r="D292" s="21" t="s">
        <v>332</v>
      </c>
      <c r="E292" s="21" t="s">
        <v>333</v>
      </c>
      <c r="F292" s="21" t="s">
        <v>334</v>
      </c>
      <c r="G292" s="22" t="s">
        <v>335</v>
      </c>
      <c r="H292" s="22" t="s">
        <v>336</v>
      </c>
      <c r="I292" s="22" t="s">
        <v>337</v>
      </c>
      <c r="J292" s="22" t="s">
        <v>0</v>
      </c>
      <c r="K292" s="22" t="s">
        <v>1</v>
      </c>
      <c r="L292" s="22" t="s">
        <v>2</v>
      </c>
      <c r="M292" s="22" t="s">
        <v>338</v>
      </c>
      <c r="N292" s="22" t="s">
        <v>339</v>
      </c>
      <c r="O292" s="22" t="s">
        <v>340</v>
      </c>
      <c r="P292" s="4"/>
      <c r="R292" s="7"/>
      <c r="S292" s="5"/>
      <c r="T292" s="5"/>
      <c r="U292" s="5"/>
      <c r="V292"/>
      <c r="W292"/>
      <c r="X292"/>
      <c r="Y292" s="12"/>
      <c r="Z292" s="12"/>
      <c r="AA292" s="12"/>
      <c r="AB292" s="12"/>
      <c r="AC292" s="12"/>
      <c r="AD292"/>
      <c r="AE292" s="12"/>
      <c r="AF292" s="12"/>
    </row>
    <row r="293" spans="1:32" s="3" customFormat="1" ht="15" x14ac:dyDescent="0.25">
      <c r="A293" s="5" t="s">
        <v>74</v>
      </c>
      <c r="B293" s="5" t="s">
        <v>6</v>
      </c>
      <c r="C293" s="5" t="s">
        <v>270</v>
      </c>
      <c r="D293" s="5" t="s">
        <v>269</v>
      </c>
      <c r="E293" s="8">
        <v>45748</v>
      </c>
      <c r="F293" s="8">
        <v>45931</v>
      </c>
      <c r="G293" s="15">
        <v>50000</v>
      </c>
      <c r="H293" s="15">
        <v>0</v>
      </c>
      <c r="I293" s="15">
        <f t="shared" ref="I293" si="104">+G293+H293</f>
        <v>50000</v>
      </c>
      <c r="J293" s="15">
        <v>1435</v>
      </c>
      <c r="K293" s="15">
        <v>1854</v>
      </c>
      <c r="L293" s="15">
        <v>1520</v>
      </c>
      <c r="M293" s="15">
        <v>25</v>
      </c>
      <c r="N293" s="15">
        <f t="shared" ref="N293" si="105">+J293+K293+L293+M293</f>
        <v>4834</v>
      </c>
      <c r="O293" s="15">
        <f t="shared" ref="O293" si="106">+I293-N293</f>
        <v>45166</v>
      </c>
      <c r="P293" s="5"/>
      <c r="R293" s="7"/>
      <c r="S293" s="5"/>
      <c r="T293" s="5"/>
      <c r="U293" s="5"/>
      <c r="V293"/>
      <c r="W293"/>
      <c r="X293"/>
      <c r="Y293" s="12"/>
      <c r="Z293" s="12"/>
      <c r="AA293" s="12"/>
      <c r="AB293" s="12"/>
      <c r="AC293" s="12"/>
      <c r="AD293"/>
      <c r="AE293" s="12"/>
      <c r="AF293" s="12"/>
    </row>
    <row r="294" spans="1:32" s="3" customFormat="1" ht="15.75" thickBot="1" x14ac:dyDescent="0.3">
      <c r="A294" s="5"/>
      <c r="B294" s="5"/>
      <c r="C294" s="5"/>
      <c r="D294" s="5"/>
      <c r="E294" s="8"/>
      <c r="F294" s="8"/>
      <c r="G294" s="19">
        <f>SUM(G293)</f>
        <v>50000</v>
      </c>
      <c r="H294" s="19">
        <f t="shared" ref="H294:O294" si="107">SUM(H293)</f>
        <v>0</v>
      </c>
      <c r="I294" s="19">
        <f t="shared" si="107"/>
        <v>50000</v>
      </c>
      <c r="J294" s="19">
        <f t="shared" si="107"/>
        <v>1435</v>
      </c>
      <c r="K294" s="19">
        <v>1854</v>
      </c>
      <c r="L294" s="19">
        <f t="shared" si="107"/>
        <v>1520</v>
      </c>
      <c r="M294" s="19">
        <f t="shared" si="107"/>
        <v>25</v>
      </c>
      <c r="N294" s="19">
        <f t="shared" si="107"/>
        <v>4834</v>
      </c>
      <c r="O294" s="19">
        <f t="shared" si="107"/>
        <v>45166</v>
      </c>
      <c r="P294" s="5"/>
      <c r="R294" s="7"/>
      <c r="S294" s="5"/>
      <c r="T294" s="5"/>
      <c r="U294" s="5"/>
      <c r="V294"/>
      <c r="W294"/>
      <c r="X294"/>
      <c r="Y294" s="12"/>
      <c r="Z294" s="12"/>
      <c r="AA294" s="12"/>
      <c r="AB294" s="12"/>
      <c r="AC294" s="12"/>
      <c r="AD294"/>
      <c r="AE294" s="12"/>
      <c r="AF294" s="12"/>
    </row>
    <row r="295" spans="1:32" s="3" customFormat="1" ht="15" x14ac:dyDescent="0.25">
      <c r="A295" s="5"/>
      <c r="B295" s="5"/>
      <c r="C295" s="5"/>
      <c r="D295" s="5"/>
      <c r="E295" s="8"/>
      <c r="F295" s="8"/>
      <c r="G295" s="15"/>
      <c r="H295" s="15"/>
      <c r="I295" s="15"/>
      <c r="J295" s="15"/>
      <c r="K295" s="15"/>
      <c r="L295" s="15"/>
      <c r="M295" s="15"/>
      <c r="N295" s="15"/>
      <c r="O295" s="15"/>
      <c r="P295" s="5"/>
      <c r="R295" s="7"/>
      <c r="S295" s="5"/>
      <c r="T295" s="5"/>
      <c r="U295" s="5"/>
      <c r="V295"/>
      <c r="W295"/>
      <c r="X295"/>
      <c r="Y295" s="12"/>
      <c r="Z295" s="12"/>
      <c r="AA295" s="12"/>
      <c r="AB295" s="12"/>
      <c r="AC295" s="12"/>
      <c r="AD295"/>
      <c r="AE295" s="12"/>
      <c r="AF295" s="12"/>
    </row>
    <row r="296" spans="1:32" s="3" customFormat="1" ht="15" x14ac:dyDescent="0.25">
      <c r="A296" s="11" t="s">
        <v>15</v>
      </c>
      <c r="B296" s="5"/>
      <c r="C296" s="5"/>
      <c r="D296" s="5"/>
      <c r="E296" s="8"/>
      <c r="F296" s="8"/>
      <c r="G296" s="15"/>
      <c r="H296" s="15"/>
      <c r="I296" s="15"/>
      <c r="J296" s="15"/>
      <c r="K296" s="15"/>
      <c r="L296" s="15"/>
      <c r="M296" s="15"/>
      <c r="N296" s="15"/>
      <c r="O296" s="15"/>
      <c r="P296" s="4"/>
      <c r="R296" s="7"/>
      <c r="S296" s="5"/>
      <c r="T296" s="5"/>
      <c r="U296" s="5"/>
      <c r="V296"/>
      <c r="W296"/>
      <c r="X296"/>
      <c r="Y296" s="12"/>
      <c r="Z296" s="12"/>
      <c r="AA296" s="12"/>
      <c r="AB296" s="12"/>
      <c r="AC296" s="12"/>
      <c r="AD296"/>
      <c r="AE296" s="12"/>
      <c r="AF296" s="12"/>
    </row>
    <row r="297" spans="1:32" ht="15" x14ac:dyDescent="0.25">
      <c r="A297" s="21" t="s">
        <v>330</v>
      </c>
      <c r="B297" s="21" t="s">
        <v>341</v>
      </c>
      <c r="C297" s="21" t="s">
        <v>331</v>
      </c>
      <c r="D297" s="21" t="s">
        <v>332</v>
      </c>
      <c r="E297" s="21" t="s">
        <v>333</v>
      </c>
      <c r="F297" s="21" t="s">
        <v>334</v>
      </c>
      <c r="G297" s="22" t="s">
        <v>335</v>
      </c>
      <c r="H297" s="22" t="s">
        <v>336</v>
      </c>
      <c r="I297" s="22" t="s">
        <v>337</v>
      </c>
      <c r="J297" s="22" t="s">
        <v>0</v>
      </c>
      <c r="K297" s="22" t="s">
        <v>1</v>
      </c>
      <c r="L297" s="22" t="s">
        <v>2</v>
      </c>
      <c r="M297" s="22" t="s">
        <v>338</v>
      </c>
      <c r="N297" s="22" t="s">
        <v>339</v>
      </c>
      <c r="O297" s="22" t="s">
        <v>340</v>
      </c>
      <c r="V297"/>
      <c r="W297"/>
      <c r="X297"/>
      <c r="Y297" s="12"/>
      <c r="Z297"/>
      <c r="AA297" s="12"/>
      <c r="AB297"/>
      <c r="AC297" s="12"/>
      <c r="AD297"/>
      <c r="AE297" s="12"/>
      <c r="AF297" s="12"/>
    </row>
    <row r="298" spans="1:32" ht="15" x14ac:dyDescent="0.25">
      <c r="A298" s="5" t="s">
        <v>360</v>
      </c>
      <c r="B298" s="5" t="s">
        <v>186</v>
      </c>
      <c r="C298" s="5" t="s">
        <v>270</v>
      </c>
      <c r="D298" s="5" t="s">
        <v>268</v>
      </c>
      <c r="E298" s="8">
        <v>45748</v>
      </c>
      <c r="F298" s="8">
        <v>45931</v>
      </c>
      <c r="G298" s="15">
        <v>128000</v>
      </c>
      <c r="H298" s="15">
        <v>0</v>
      </c>
      <c r="I298" s="15">
        <f t="shared" ref="I298:I345" si="108">+G298+H298</f>
        <v>128000</v>
      </c>
      <c r="J298" s="15">
        <v>3673.6</v>
      </c>
      <c r="K298" s="15">
        <v>18691.669999999998</v>
      </c>
      <c r="L298" s="15">
        <v>3891.2</v>
      </c>
      <c r="M298" s="15">
        <v>3624.02</v>
      </c>
      <c r="N298" s="15">
        <f t="shared" ref="N298:N345" si="109">+J298+K298+L298+M298</f>
        <v>29880.489999999998</v>
      </c>
      <c r="O298" s="15">
        <f t="shared" ref="O298:O345" si="110">+I298-N298</f>
        <v>98119.510000000009</v>
      </c>
      <c r="P298" s="5"/>
      <c r="V298"/>
      <c r="W298"/>
      <c r="X298"/>
      <c r="Y298" s="12"/>
      <c r="Z298"/>
      <c r="AA298" s="12"/>
      <c r="AB298"/>
      <c r="AC298" s="12"/>
      <c r="AD298"/>
      <c r="AE298" s="12"/>
      <c r="AF298" s="12"/>
    </row>
    <row r="299" spans="1:32" ht="15" x14ac:dyDescent="0.25">
      <c r="A299" s="5" t="s">
        <v>40</v>
      </c>
      <c r="B299" s="5" t="s">
        <v>41</v>
      </c>
      <c r="C299" s="5" t="s">
        <v>270</v>
      </c>
      <c r="D299" s="5" t="s">
        <v>268</v>
      </c>
      <c r="E299" s="8">
        <v>45778</v>
      </c>
      <c r="F299" s="8">
        <v>45962</v>
      </c>
      <c r="G299" s="15">
        <v>105000</v>
      </c>
      <c r="H299" s="15">
        <v>0</v>
      </c>
      <c r="I299" s="15">
        <f t="shared" si="108"/>
        <v>105000</v>
      </c>
      <c r="J299" s="15">
        <v>3013.5</v>
      </c>
      <c r="K299" s="15">
        <v>13281.49</v>
      </c>
      <c r="L299" s="15">
        <v>3192</v>
      </c>
      <c r="M299" s="15">
        <v>30474.34</v>
      </c>
      <c r="N299" s="15">
        <f t="shared" si="109"/>
        <v>49961.33</v>
      </c>
      <c r="O299" s="15">
        <f t="shared" si="110"/>
        <v>55038.67</v>
      </c>
      <c r="P299" s="5"/>
      <c r="V299"/>
      <c r="W299"/>
      <c r="X299"/>
      <c r="Y299" s="12"/>
      <c r="Z299"/>
      <c r="AA299" s="12"/>
      <c r="AB299"/>
      <c r="AC299" s="12"/>
      <c r="AD299"/>
      <c r="AE299" s="12"/>
      <c r="AF299" s="12"/>
    </row>
    <row r="300" spans="1:32" ht="15" x14ac:dyDescent="0.25">
      <c r="A300" s="5" t="s">
        <v>32</v>
      </c>
      <c r="B300" s="5" t="s">
        <v>33</v>
      </c>
      <c r="C300" s="5" t="s">
        <v>270</v>
      </c>
      <c r="D300" s="5" t="s">
        <v>269</v>
      </c>
      <c r="E300" s="8">
        <v>45717</v>
      </c>
      <c r="F300" s="8">
        <v>45901</v>
      </c>
      <c r="G300" s="15">
        <v>70000</v>
      </c>
      <c r="H300" s="15">
        <v>0</v>
      </c>
      <c r="I300" s="15">
        <f t="shared" si="108"/>
        <v>70000</v>
      </c>
      <c r="J300" s="15">
        <v>2009</v>
      </c>
      <c r="K300" s="15">
        <v>5368.48</v>
      </c>
      <c r="L300" s="15">
        <v>2128</v>
      </c>
      <c r="M300" s="15">
        <v>25</v>
      </c>
      <c r="N300" s="15">
        <f t="shared" si="109"/>
        <v>9530.48</v>
      </c>
      <c r="O300" s="15">
        <f t="shared" si="110"/>
        <v>60469.520000000004</v>
      </c>
      <c r="P300" s="5"/>
      <c r="Q300" s="3"/>
      <c r="R300" s="7"/>
      <c r="S300" s="5"/>
      <c r="V300"/>
      <c r="W300"/>
      <c r="X300"/>
      <c r="Y300" s="12"/>
      <c r="Z300" s="12"/>
      <c r="AA300" s="12"/>
      <c r="AB300" s="12"/>
      <c r="AC300" s="12"/>
      <c r="AD300" s="12"/>
      <c r="AE300" s="12"/>
      <c r="AF300" s="12"/>
    </row>
    <row r="301" spans="1:32" ht="15" x14ac:dyDescent="0.25">
      <c r="A301" s="5" t="s">
        <v>55</v>
      </c>
      <c r="B301" s="5" t="s">
        <v>53</v>
      </c>
      <c r="C301" s="5" t="s">
        <v>270</v>
      </c>
      <c r="D301" s="5" t="s">
        <v>268</v>
      </c>
      <c r="E301" s="8">
        <v>45778</v>
      </c>
      <c r="F301" s="8">
        <v>45962</v>
      </c>
      <c r="G301" s="15">
        <v>60000</v>
      </c>
      <c r="H301" s="15">
        <v>0</v>
      </c>
      <c r="I301" s="15">
        <f t="shared" si="108"/>
        <v>60000</v>
      </c>
      <c r="J301" s="15">
        <v>1722</v>
      </c>
      <c r="K301" s="15">
        <v>3486.68</v>
      </c>
      <c r="L301" s="15">
        <v>1824</v>
      </c>
      <c r="M301" s="15">
        <v>25</v>
      </c>
      <c r="N301" s="15">
        <f t="shared" si="109"/>
        <v>7057.68</v>
      </c>
      <c r="O301" s="15">
        <f t="shared" si="110"/>
        <v>52942.32</v>
      </c>
      <c r="P301" s="5"/>
      <c r="Q301" s="3"/>
      <c r="R301" s="7"/>
      <c r="S301" s="5"/>
      <c r="V301"/>
      <c r="W301"/>
      <c r="X301"/>
      <c r="Y301" s="12"/>
      <c r="Z301" s="12"/>
      <c r="AA301" s="12"/>
      <c r="AB301"/>
      <c r="AC301" s="12"/>
      <c r="AD301" s="12"/>
      <c r="AE301" s="12"/>
      <c r="AF301" s="12"/>
    </row>
    <row r="302" spans="1:32" s="3" customFormat="1" ht="15" x14ac:dyDescent="0.25">
      <c r="A302" s="10" t="s">
        <v>44</v>
      </c>
      <c r="B302" s="10" t="s">
        <v>45</v>
      </c>
      <c r="C302" s="10" t="s">
        <v>270</v>
      </c>
      <c r="D302" s="10" t="s">
        <v>268</v>
      </c>
      <c r="E302" s="9">
        <v>45839</v>
      </c>
      <c r="F302" s="9">
        <v>46023</v>
      </c>
      <c r="G302" s="15">
        <v>76000</v>
      </c>
      <c r="H302" s="15">
        <v>0</v>
      </c>
      <c r="I302" s="15">
        <f>+G302+H302</f>
        <v>76000</v>
      </c>
      <c r="J302" s="15">
        <v>2181.1999999999998</v>
      </c>
      <c r="K302" s="15">
        <v>6497.56</v>
      </c>
      <c r="L302" s="15">
        <v>2310.4</v>
      </c>
      <c r="M302" s="15">
        <v>25</v>
      </c>
      <c r="N302" s="15">
        <f>+J302+K302+L302+M302</f>
        <v>11014.16</v>
      </c>
      <c r="O302" s="15">
        <f>+I302-N302</f>
        <v>64985.84</v>
      </c>
      <c r="P302" s="10"/>
      <c r="R302" s="15"/>
      <c r="S302" s="10"/>
      <c r="T302" s="10"/>
      <c r="U302" s="10"/>
      <c r="V302" s="26"/>
      <c r="W302" s="26"/>
      <c r="X302" s="26"/>
      <c r="Y302" s="27"/>
      <c r="Z302" s="27"/>
      <c r="AA302" s="27"/>
      <c r="AB302" s="27"/>
      <c r="AC302" s="27"/>
      <c r="AD302" s="26"/>
      <c r="AE302" s="27"/>
      <c r="AF302" s="27"/>
    </row>
    <row r="303" spans="1:32" ht="15" x14ac:dyDescent="0.25">
      <c r="A303" s="5" t="s">
        <v>60</v>
      </c>
      <c r="B303" s="5" t="s">
        <v>14</v>
      </c>
      <c r="C303" s="5" t="s">
        <v>270</v>
      </c>
      <c r="D303" s="5" t="s">
        <v>268</v>
      </c>
      <c r="E303" s="8">
        <v>45870</v>
      </c>
      <c r="F303" s="8">
        <v>46054</v>
      </c>
      <c r="G303" s="15">
        <v>76000</v>
      </c>
      <c r="H303" s="15">
        <v>0</v>
      </c>
      <c r="I303" s="15">
        <f t="shared" si="108"/>
        <v>76000</v>
      </c>
      <c r="J303" s="15">
        <v>2181.1999999999998</v>
      </c>
      <c r="K303" s="15">
        <v>6497.56</v>
      </c>
      <c r="L303" s="15">
        <v>2310.4</v>
      </c>
      <c r="M303" s="15">
        <v>25</v>
      </c>
      <c r="N303" s="15">
        <f t="shared" si="109"/>
        <v>11014.16</v>
      </c>
      <c r="O303" s="15">
        <f t="shared" si="110"/>
        <v>64985.84</v>
      </c>
      <c r="P303" s="5"/>
      <c r="Q303" s="3"/>
      <c r="R303" s="7"/>
      <c r="S303" s="5"/>
      <c r="V303"/>
      <c r="W303"/>
      <c r="X303"/>
      <c r="Y303" s="12"/>
      <c r="Z303" s="12"/>
      <c r="AA303" s="12"/>
      <c r="AB303" s="12"/>
      <c r="AC303" s="12"/>
      <c r="AD303"/>
      <c r="AE303" s="12"/>
      <c r="AF303" s="12"/>
    </row>
    <row r="304" spans="1:32" ht="15" x14ac:dyDescent="0.25">
      <c r="A304" s="5" t="s">
        <v>300</v>
      </c>
      <c r="B304" s="5" t="s">
        <v>14</v>
      </c>
      <c r="C304" s="5" t="s">
        <v>270</v>
      </c>
      <c r="D304" s="5" t="s">
        <v>268</v>
      </c>
      <c r="E304" s="8">
        <v>45870</v>
      </c>
      <c r="F304" s="8">
        <v>46054</v>
      </c>
      <c r="G304" s="15">
        <v>76000</v>
      </c>
      <c r="H304" s="15">
        <v>0</v>
      </c>
      <c r="I304" s="15">
        <f t="shared" si="108"/>
        <v>76000</v>
      </c>
      <c r="J304" s="15">
        <v>2181.1999999999998</v>
      </c>
      <c r="K304" s="15">
        <v>6497.56</v>
      </c>
      <c r="L304" s="15">
        <v>2310.4</v>
      </c>
      <c r="M304" s="15">
        <v>25</v>
      </c>
      <c r="N304" s="15">
        <f t="shared" si="109"/>
        <v>11014.16</v>
      </c>
      <c r="O304" s="15">
        <f t="shared" si="110"/>
        <v>64985.84</v>
      </c>
      <c r="P304" s="5"/>
      <c r="Q304" s="3"/>
      <c r="R304" s="7"/>
      <c r="S304" s="5"/>
      <c r="V304"/>
      <c r="W304"/>
      <c r="X304"/>
      <c r="Y304" s="12"/>
      <c r="Z304" s="12"/>
      <c r="AA304" s="12"/>
      <c r="AB304" s="12"/>
      <c r="AC304" s="12"/>
      <c r="AD304"/>
      <c r="AE304" s="12"/>
      <c r="AF304" s="12"/>
    </row>
    <row r="305" spans="1:32" ht="15" x14ac:dyDescent="0.25">
      <c r="A305" s="5" t="s">
        <v>48</v>
      </c>
      <c r="B305" s="5" t="s">
        <v>14</v>
      </c>
      <c r="C305" s="5" t="s">
        <v>270</v>
      </c>
      <c r="D305" s="5" t="s">
        <v>269</v>
      </c>
      <c r="E305" s="8">
        <v>45717</v>
      </c>
      <c r="F305" s="8">
        <v>45901</v>
      </c>
      <c r="G305" s="15">
        <v>76000</v>
      </c>
      <c r="H305" s="15">
        <v>0</v>
      </c>
      <c r="I305" s="15">
        <f t="shared" si="108"/>
        <v>76000</v>
      </c>
      <c r="J305" s="15">
        <v>2181.1999999999998</v>
      </c>
      <c r="K305" s="15">
        <v>6497.56</v>
      </c>
      <c r="L305" s="15">
        <v>2310.4</v>
      </c>
      <c r="M305" s="15">
        <v>25</v>
      </c>
      <c r="N305" s="15">
        <f t="shared" si="109"/>
        <v>11014.16</v>
      </c>
      <c r="O305" s="15">
        <f t="shared" si="110"/>
        <v>64985.84</v>
      </c>
      <c r="P305" s="5"/>
      <c r="Q305" s="3"/>
      <c r="R305" s="7"/>
      <c r="S305" s="5"/>
      <c r="V305"/>
      <c r="W305"/>
      <c r="X305"/>
      <c r="Y305" s="12"/>
      <c r="Z305" s="12"/>
      <c r="AA305" s="12"/>
      <c r="AB305" s="12"/>
      <c r="AC305" s="12"/>
      <c r="AD305"/>
      <c r="AE305" s="12"/>
      <c r="AF305" s="12"/>
    </row>
    <row r="306" spans="1:32" ht="15" x14ac:dyDescent="0.25">
      <c r="A306" s="5" t="s">
        <v>356</v>
      </c>
      <c r="B306" s="5" t="s">
        <v>14</v>
      </c>
      <c r="C306" s="5" t="s">
        <v>270</v>
      </c>
      <c r="D306" s="5" t="s">
        <v>269</v>
      </c>
      <c r="E306" s="8">
        <v>45748</v>
      </c>
      <c r="F306" s="8">
        <v>45931</v>
      </c>
      <c r="G306" s="15">
        <v>76000</v>
      </c>
      <c r="H306" s="15">
        <v>0</v>
      </c>
      <c r="I306" s="15">
        <f t="shared" si="108"/>
        <v>76000</v>
      </c>
      <c r="J306" s="15">
        <v>2181.1999999999998</v>
      </c>
      <c r="K306" s="15">
        <v>6497.56</v>
      </c>
      <c r="L306" s="15">
        <v>2310.4</v>
      </c>
      <c r="M306" s="15">
        <v>25</v>
      </c>
      <c r="N306" s="15">
        <f t="shared" si="109"/>
        <v>11014.16</v>
      </c>
      <c r="O306" s="15">
        <f t="shared" si="110"/>
        <v>64985.84</v>
      </c>
      <c r="P306" s="5"/>
      <c r="Q306" s="3"/>
      <c r="R306" s="7"/>
      <c r="S306" s="5"/>
      <c r="V306"/>
      <c r="W306"/>
      <c r="X306"/>
      <c r="Y306" s="12"/>
      <c r="Z306" s="12"/>
      <c r="AA306" s="12"/>
      <c r="AB306" s="12"/>
      <c r="AC306" s="12"/>
      <c r="AD306"/>
      <c r="AE306" s="12"/>
      <c r="AF306" s="12"/>
    </row>
    <row r="307" spans="1:32" ht="15" x14ac:dyDescent="0.25">
      <c r="A307" s="5" t="s">
        <v>277</v>
      </c>
      <c r="B307" s="5" t="s">
        <v>14</v>
      </c>
      <c r="C307" s="5" t="s">
        <v>270</v>
      </c>
      <c r="D307" s="5" t="s">
        <v>269</v>
      </c>
      <c r="E307" s="8">
        <v>45748</v>
      </c>
      <c r="F307" s="8">
        <v>45931</v>
      </c>
      <c r="G307" s="15">
        <v>76000</v>
      </c>
      <c r="H307" s="15">
        <v>0</v>
      </c>
      <c r="I307" s="15">
        <f t="shared" si="108"/>
        <v>76000</v>
      </c>
      <c r="J307" s="15">
        <v>2181.1999999999998</v>
      </c>
      <c r="K307" s="15">
        <v>6497.56</v>
      </c>
      <c r="L307" s="15">
        <v>2310.4</v>
      </c>
      <c r="M307" s="15">
        <v>25</v>
      </c>
      <c r="N307" s="15">
        <f t="shared" si="109"/>
        <v>11014.16</v>
      </c>
      <c r="O307" s="15">
        <f t="shared" si="110"/>
        <v>64985.84</v>
      </c>
      <c r="P307" s="5"/>
      <c r="Q307" s="3"/>
      <c r="R307" s="7"/>
      <c r="S307" s="5"/>
      <c r="V307"/>
      <c r="W307"/>
      <c r="X307"/>
      <c r="Y307" s="12"/>
      <c r="Z307" s="12"/>
      <c r="AA307" s="12"/>
      <c r="AB307" s="12"/>
      <c r="AC307" s="12"/>
      <c r="AD307"/>
      <c r="AE307" s="12"/>
      <c r="AF307" s="12"/>
    </row>
    <row r="308" spans="1:32" ht="15" x14ac:dyDescent="0.25">
      <c r="A308" s="5" t="s">
        <v>46</v>
      </c>
      <c r="B308" s="5" t="s">
        <v>14</v>
      </c>
      <c r="C308" s="5" t="s">
        <v>270</v>
      </c>
      <c r="D308" s="5" t="s">
        <v>268</v>
      </c>
      <c r="E308" s="9">
        <v>45839</v>
      </c>
      <c r="F308" s="9">
        <v>46023</v>
      </c>
      <c r="G308" s="15">
        <v>76000</v>
      </c>
      <c r="H308" s="15">
        <v>0</v>
      </c>
      <c r="I308" s="15">
        <f t="shared" si="108"/>
        <v>76000</v>
      </c>
      <c r="J308" s="15">
        <v>2181.1999999999998</v>
      </c>
      <c r="K308" s="15">
        <v>5811.37</v>
      </c>
      <c r="L308" s="15">
        <v>2310.4</v>
      </c>
      <c r="M308" s="15">
        <v>31710.92</v>
      </c>
      <c r="N308" s="15">
        <f t="shared" si="109"/>
        <v>42013.89</v>
      </c>
      <c r="O308" s="15">
        <f t="shared" si="110"/>
        <v>33986.11</v>
      </c>
      <c r="P308" s="5"/>
      <c r="Q308" s="3"/>
      <c r="R308" s="7"/>
      <c r="S308" s="5"/>
      <c r="V308"/>
      <c r="W308"/>
      <c r="X308"/>
      <c r="Y308" s="12"/>
      <c r="Z308" s="12"/>
      <c r="AA308" s="12"/>
      <c r="AB308"/>
      <c r="AC308" s="12"/>
      <c r="AD308"/>
      <c r="AE308" s="12"/>
      <c r="AF308" s="12"/>
    </row>
    <row r="309" spans="1:32" ht="15" x14ac:dyDescent="0.25">
      <c r="A309" s="5" t="s">
        <v>36</v>
      </c>
      <c r="B309" s="5" t="s">
        <v>24</v>
      </c>
      <c r="C309" s="5" t="s">
        <v>270</v>
      </c>
      <c r="D309" s="5" t="s">
        <v>268</v>
      </c>
      <c r="E309" s="8">
        <v>45717</v>
      </c>
      <c r="F309" s="8">
        <v>45901</v>
      </c>
      <c r="G309" s="15">
        <v>76000</v>
      </c>
      <c r="H309" s="15">
        <v>0</v>
      </c>
      <c r="I309" s="15">
        <f t="shared" si="108"/>
        <v>76000</v>
      </c>
      <c r="J309" s="15">
        <v>2181.1999999999998</v>
      </c>
      <c r="K309" s="15">
        <v>6497.56</v>
      </c>
      <c r="L309" s="15">
        <v>2310.4</v>
      </c>
      <c r="M309" s="15">
        <v>1824.51</v>
      </c>
      <c r="N309" s="15">
        <f t="shared" si="109"/>
        <v>12813.67</v>
      </c>
      <c r="O309" s="15">
        <f t="shared" si="110"/>
        <v>63186.33</v>
      </c>
      <c r="P309" s="5"/>
      <c r="Q309" s="3"/>
      <c r="R309" s="7"/>
      <c r="S309" s="5"/>
      <c r="V309"/>
      <c r="W309"/>
      <c r="X309"/>
      <c r="Y309" s="12"/>
      <c r="Z309" s="12"/>
      <c r="AA309" s="12"/>
      <c r="AB309" s="12"/>
      <c r="AC309" s="12"/>
      <c r="AD309"/>
      <c r="AE309" s="12"/>
      <c r="AF309" s="12"/>
    </row>
    <row r="310" spans="1:32" ht="15" x14ac:dyDescent="0.25">
      <c r="A310" s="5" t="s">
        <v>47</v>
      </c>
      <c r="B310" s="5" t="s">
        <v>24</v>
      </c>
      <c r="C310" s="5" t="s">
        <v>270</v>
      </c>
      <c r="D310" s="5" t="s">
        <v>268</v>
      </c>
      <c r="E310" s="8">
        <v>45717</v>
      </c>
      <c r="F310" s="8">
        <v>45901</v>
      </c>
      <c r="G310" s="15">
        <v>76000</v>
      </c>
      <c r="H310" s="15">
        <v>0</v>
      </c>
      <c r="I310" s="15">
        <f t="shared" si="108"/>
        <v>76000</v>
      </c>
      <c r="J310" s="15">
        <v>2181.1999999999998</v>
      </c>
      <c r="K310" s="15">
        <v>6497.56</v>
      </c>
      <c r="L310" s="15">
        <v>2310.4</v>
      </c>
      <c r="M310" s="15">
        <v>25</v>
      </c>
      <c r="N310" s="15">
        <f t="shared" si="109"/>
        <v>11014.16</v>
      </c>
      <c r="O310" s="15">
        <f t="shared" si="110"/>
        <v>64985.84</v>
      </c>
      <c r="P310" s="5"/>
      <c r="Q310" s="3"/>
      <c r="R310" s="7"/>
      <c r="S310" s="5"/>
      <c r="V310"/>
      <c r="W310"/>
      <c r="X310"/>
      <c r="Y310" s="12"/>
      <c r="Z310" s="12"/>
      <c r="AA310" s="12"/>
      <c r="AB310"/>
      <c r="AC310" s="12"/>
      <c r="AD310" s="12"/>
      <c r="AE310" s="12"/>
      <c r="AF310" s="12"/>
    </row>
    <row r="311" spans="1:32" ht="15" x14ac:dyDescent="0.25">
      <c r="A311" s="5" t="s">
        <v>49</v>
      </c>
      <c r="B311" s="5" t="s">
        <v>24</v>
      </c>
      <c r="C311" s="5" t="s">
        <v>270</v>
      </c>
      <c r="D311" s="5" t="s">
        <v>268</v>
      </c>
      <c r="E311" s="8">
        <v>45717</v>
      </c>
      <c r="F311" s="8">
        <v>45901</v>
      </c>
      <c r="G311" s="15">
        <v>76000</v>
      </c>
      <c r="H311" s="15">
        <v>0</v>
      </c>
      <c r="I311" s="15">
        <f t="shared" si="108"/>
        <v>76000</v>
      </c>
      <c r="J311" s="15">
        <v>2181.1999999999998</v>
      </c>
      <c r="K311" s="15">
        <v>6154.46</v>
      </c>
      <c r="L311" s="15">
        <v>2310.4</v>
      </c>
      <c r="M311" s="15">
        <v>1740.46</v>
      </c>
      <c r="N311" s="15">
        <f t="shared" si="109"/>
        <v>12386.52</v>
      </c>
      <c r="O311" s="15">
        <f t="shared" si="110"/>
        <v>63613.479999999996</v>
      </c>
      <c r="P311" s="5"/>
      <c r="Q311" s="3"/>
      <c r="R311" s="7"/>
      <c r="S311" s="5"/>
      <c r="V311"/>
      <c r="W311"/>
      <c r="X311"/>
      <c r="Y311" s="12"/>
      <c r="Z311" s="12"/>
      <c r="AA311" s="12"/>
      <c r="AB311"/>
      <c r="AC311" s="12"/>
      <c r="AD311" s="12"/>
      <c r="AE311" s="12"/>
      <c r="AF311" s="12"/>
    </row>
    <row r="312" spans="1:32" ht="15" x14ac:dyDescent="0.25">
      <c r="A312" s="5" t="s">
        <v>23</v>
      </c>
      <c r="B312" s="5" t="s">
        <v>24</v>
      </c>
      <c r="C312" s="5" t="s">
        <v>270</v>
      </c>
      <c r="D312" s="5" t="s">
        <v>268</v>
      </c>
      <c r="E312" s="8">
        <v>45809</v>
      </c>
      <c r="F312" s="8">
        <v>45992</v>
      </c>
      <c r="G312" s="15">
        <v>60000</v>
      </c>
      <c r="H312" s="15">
        <v>0</v>
      </c>
      <c r="I312" s="15">
        <f t="shared" si="108"/>
        <v>60000</v>
      </c>
      <c r="J312" s="15">
        <v>1722</v>
      </c>
      <c r="K312" s="15">
        <v>3486.68</v>
      </c>
      <c r="L312" s="15">
        <v>1824</v>
      </c>
      <c r="M312" s="15">
        <v>445</v>
      </c>
      <c r="N312" s="15">
        <f t="shared" si="109"/>
        <v>7477.68</v>
      </c>
      <c r="O312" s="15">
        <f t="shared" si="110"/>
        <v>52522.32</v>
      </c>
      <c r="P312" s="5"/>
      <c r="Q312" s="3"/>
      <c r="R312" s="7"/>
      <c r="S312" s="5"/>
      <c r="V312"/>
      <c r="W312"/>
      <c r="X312"/>
      <c r="Y312" s="12"/>
      <c r="Z312" s="12"/>
      <c r="AA312" s="12"/>
      <c r="AB312"/>
      <c r="AC312" s="12"/>
      <c r="AD312" s="12"/>
      <c r="AE312" s="12"/>
      <c r="AF312" s="12"/>
    </row>
    <row r="313" spans="1:32" ht="15" x14ac:dyDescent="0.25">
      <c r="A313" s="5" t="s">
        <v>37</v>
      </c>
      <c r="B313" s="5" t="s">
        <v>24</v>
      </c>
      <c r="C313" s="5" t="s">
        <v>270</v>
      </c>
      <c r="D313" s="5" t="s">
        <v>268</v>
      </c>
      <c r="E313" s="8">
        <v>45717</v>
      </c>
      <c r="F313" s="8">
        <v>45901</v>
      </c>
      <c r="G313" s="15">
        <v>76000</v>
      </c>
      <c r="H313" s="15">
        <v>0</v>
      </c>
      <c r="I313" s="15">
        <f t="shared" si="108"/>
        <v>76000</v>
      </c>
      <c r="J313" s="15">
        <v>2181.1999999999998</v>
      </c>
      <c r="K313" s="15">
        <v>6497.56</v>
      </c>
      <c r="L313" s="15">
        <v>2310.4</v>
      </c>
      <c r="M313" s="15">
        <v>25</v>
      </c>
      <c r="N313" s="15">
        <f t="shared" si="109"/>
        <v>11014.16</v>
      </c>
      <c r="O313" s="15">
        <f t="shared" si="110"/>
        <v>64985.84</v>
      </c>
      <c r="P313" s="5"/>
      <c r="Q313" s="3"/>
      <c r="R313" s="7"/>
      <c r="S313" s="5"/>
      <c r="V313"/>
      <c r="W313"/>
      <c r="X313"/>
      <c r="Y313" s="12"/>
      <c r="Z313" s="12"/>
      <c r="AA313" s="12"/>
      <c r="AB313"/>
      <c r="AC313" s="12"/>
      <c r="AD313" s="12"/>
      <c r="AE313" s="12"/>
      <c r="AF313" s="12"/>
    </row>
    <row r="314" spans="1:32" ht="15" x14ac:dyDescent="0.25">
      <c r="A314" s="5" t="s">
        <v>358</v>
      </c>
      <c r="B314" s="5" t="s">
        <v>24</v>
      </c>
      <c r="C314" s="5" t="s">
        <v>270</v>
      </c>
      <c r="D314" s="5" t="s">
        <v>268</v>
      </c>
      <c r="E314" s="8">
        <v>45717</v>
      </c>
      <c r="F314" s="8">
        <v>45901</v>
      </c>
      <c r="G314" s="15">
        <v>105000</v>
      </c>
      <c r="H314" s="15">
        <v>0</v>
      </c>
      <c r="I314" s="15">
        <f t="shared" si="108"/>
        <v>105000</v>
      </c>
      <c r="J314" s="15">
        <v>3013.5</v>
      </c>
      <c r="K314" s="15">
        <v>13281.49</v>
      </c>
      <c r="L314" s="15">
        <v>3192</v>
      </c>
      <c r="M314" s="15">
        <v>25</v>
      </c>
      <c r="N314" s="15">
        <f t="shared" si="109"/>
        <v>19511.989999999998</v>
      </c>
      <c r="O314" s="15">
        <f t="shared" si="110"/>
        <v>85488.010000000009</v>
      </c>
      <c r="P314" s="5"/>
      <c r="Q314" s="3"/>
      <c r="R314" s="7"/>
      <c r="S314" s="5"/>
      <c r="V314"/>
      <c r="W314"/>
      <c r="X314"/>
      <c r="Y314" s="12"/>
      <c r="Z314" s="12"/>
      <c r="AA314" s="12"/>
      <c r="AB314" s="12"/>
      <c r="AC314" s="12"/>
      <c r="AD314"/>
      <c r="AE314" s="12"/>
      <c r="AF314" s="12"/>
    </row>
    <row r="315" spans="1:32" ht="15" x14ac:dyDescent="0.25">
      <c r="A315" s="5" t="s">
        <v>50</v>
      </c>
      <c r="B315" s="5" t="s">
        <v>24</v>
      </c>
      <c r="C315" s="5" t="s">
        <v>270</v>
      </c>
      <c r="D315" s="5" t="s">
        <v>269</v>
      </c>
      <c r="E315" s="8">
        <v>45748</v>
      </c>
      <c r="F315" s="8">
        <v>45931</v>
      </c>
      <c r="G315" s="15">
        <v>76000</v>
      </c>
      <c r="H315" s="15">
        <v>0</v>
      </c>
      <c r="I315" s="15">
        <f t="shared" si="108"/>
        <v>76000</v>
      </c>
      <c r="J315" s="15">
        <v>2181.1999999999998</v>
      </c>
      <c r="K315" s="15">
        <v>6497.56</v>
      </c>
      <c r="L315" s="15">
        <v>2310.4</v>
      </c>
      <c r="M315" s="15">
        <v>25</v>
      </c>
      <c r="N315" s="15">
        <f t="shared" si="109"/>
        <v>11014.16</v>
      </c>
      <c r="O315" s="15">
        <f t="shared" si="110"/>
        <v>64985.84</v>
      </c>
      <c r="P315" s="5"/>
      <c r="Q315" s="3"/>
      <c r="R315" s="7"/>
      <c r="S315" s="5"/>
      <c r="V315"/>
      <c r="W315"/>
      <c r="X315"/>
      <c r="Y315" s="12"/>
      <c r="Z315" s="12"/>
      <c r="AA315" s="12"/>
      <c r="AB315" s="12"/>
      <c r="AC315" s="12"/>
      <c r="AD315"/>
      <c r="AE315" s="12"/>
      <c r="AF315" s="12"/>
    </row>
    <row r="316" spans="1:32" ht="15" x14ac:dyDescent="0.25">
      <c r="A316" s="5" t="s">
        <v>25</v>
      </c>
      <c r="B316" s="5" t="s">
        <v>24</v>
      </c>
      <c r="C316" s="5" t="s">
        <v>270</v>
      </c>
      <c r="D316" s="5" t="s">
        <v>268</v>
      </c>
      <c r="E316" s="8">
        <v>45809</v>
      </c>
      <c r="F316" s="8">
        <v>45992</v>
      </c>
      <c r="G316" s="15">
        <v>60000</v>
      </c>
      <c r="H316" s="15">
        <v>0</v>
      </c>
      <c r="I316" s="15">
        <f t="shared" si="108"/>
        <v>60000</v>
      </c>
      <c r="J316" s="15">
        <v>1722</v>
      </c>
      <c r="K316" s="15">
        <v>3486.68</v>
      </c>
      <c r="L316" s="15">
        <v>1824</v>
      </c>
      <c r="M316" s="15">
        <v>25</v>
      </c>
      <c r="N316" s="15">
        <f t="shared" si="109"/>
        <v>7057.68</v>
      </c>
      <c r="O316" s="15">
        <f t="shared" si="110"/>
        <v>52942.32</v>
      </c>
      <c r="P316" s="5"/>
      <c r="Q316" s="3"/>
      <c r="R316" s="7"/>
      <c r="S316" s="5"/>
      <c r="V316"/>
      <c r="W316"/>
      <c r="X316"/>
      <c r="Y316" s="12"/>
      <c r="Z316" s="12"/>
      <c r="AA316" s="12"/>
      <c r="AB316" s="12"/>
      <c r="AC316" s="12"/>
      <c r="AD316"/>
      <c r="AE316" s="12"/>
      <c r="AF316" s="12"/>
    </row>
    <row r="317" spans="1:32" ht="15" x14ac:dyDescent="0.25">
      <c r="A317" s="5" t="s">
        <v>26</v>
      </c>
      <c r="B317" s="5" t="s">
        <v>287</v>
      </c>
      <c r="C317" s="5" t="s">
        <v>270</v>
      </c>
      <c r="D317" s="5" t="s">
        <v>269</v>
      </c>
      <c r="E317" s="8">
        <v>45870</v>
      </c>
      <c r="F317" s="8">
        <v>46054</v>
      </c>
      <c r="G317" s="15">
        <v>76000</v>
      </c>
      <c r="H317" s="15">
        <v>0</v>
      </c>
      <c r="I317" s="15">
        <f t="shared" si="108"/>
        <v>76000</v>
      </c>
      <c r="J317" s="15">
        <v>2181.1999999999998</v>
      </c>
      <c r="K317" s="15">
        <v>6497.56</v>
      </c>
      <c r="L317" s="15">
        <v>2310.4</v>
      </c>
      <c r="M317" s="15">
        <v>25</v>
      </c>
      <c r="N317" s="15">
        <f t="shared" si="109"/>
        <v>11014.16</v>
      </c>
      <c r="O317" s="15">
        <f t="shared" si="110"/>
        <v>64985.84</v>
      </c>
      <c r="P317" s="5"/>
      <c r="Q317" s="3"/>
      <c r="R317" s="7"/>
      <c r="S317" s="5"/>
      <c r="V317"/>
      <c r="W317"/>
      <c r="X317"/>
      <c r="Y317" s="12"/>
      <c r="Z317" s="12"/>
      <c r="AA317" s="12"/>
      <c r="AB317" s="12"/>
      <c r="AC317" s="12"/>
      <c r="AD317"/>
      <c r="AE317" s="12"/>
      <c r="AF317" s="12"/>
    </row>
    <row r="318" spans="1:32" ht="15" x14ac:dyDescent="0.25">
      <c r="A318" s="5" t="s">
        <v>20</v>
      </c>
      <c r="B318" s="5" t="s">
        <v>21</v>
      </c>
      <c r="C318" s="5" t="s">
        <v>270</v>
      </c>
      <c r="D318" s="5" t="s">
        <v>268</v>
      </c>
      <c r="E318" s="8">
        <v>45717</v>
      </c>
      <c r="F318" s="8">
        <v>45901</v>
      </c>
      <c r="G318" s="15">
        <v>50000</v>
      </c>
      <c r="H318" s="15">
        <v>0</v>
      </c>
      <c r="I318" s="15">
        <f t="shared" si="108"/>
        <v>50000</v>
      </c>
      <c r="J318" s="15">
        <v>1435</v>
      </c>
      <c r="K318" s="15">
        <v>1854</v>
      </c>
      <c r="L318" s="15">
        <v>1520</v>
      </c>
      <c r="M318" s="15">
        <v>17025.57</v>
      </c>
      <c r="N318" s="15">
        <f t="shared" si="109"/>
        <v>21834.57</v>
      </c>
      <c r="O318" s="15">
        <f t="shared" si="110"/>
        <v>28165.43</v>
      </c>
      <c r="P318" s="5"/>
      <c r="Q318" s="3"/>
      <c r="R318" s="7"/>
      <c r="S318" s="5"/>
      <c r="V318"/>
      <c r="W318"/>
      <c r="X318"/>
      <c r="Y318" s="12"/>
      <c r="Z318" s="12"/>
      <c r="AA318" s="12"/>
      <c r="AB318" s="12"/>
      <c r="AC318" s="12"/>
      <c r="AD318"/>
      <c r="AE318" s="12"/>
      <c r="AF318" s="12"/>
    </row>
    <row r="319" spans="1:32" ht="15" x14ac:dyDescent="0.25">
      <c r="A319" s="5" t="s">
        <v>54</v>
      </c>
      <c r="B319" s="5" t="s">
        <v>21</v>
      </c>
      <c r="C319" s="5" t="s">
        <v>270</v>
      </c>
      <c r="D319" s="5" t="s">
        <v>269</v>
      </c>
      <c r="E319" s="8">
        <v>45778</v>
      </c>
      <c r="F319" s="8">
        <v>45962</v>
      </c>
      <c r="G319" s="15">
        <v>76000</v>
      </c>
      <c r="H319" s="15">
        <v>0</v>
      </c>
      <c r="I319" s="15">
        <f t="shared" si="108"/>
        <v>76000</v>
      </c>
      <c r="J319" s="15">
        <v>2181.1999999999998</v>
      </c>
      <c r="K319" s="15">
        <v>6497.56</v>
      </c>
      <c r="L319" s="15">
        <v>2310.4</v>
      </c>
      <c r="M319" s="15">
        <v>25</v>
      </c>
      <c r="N319" s="15">
        <f t="shared" si="109"/>
        <v>11014.16</v>
      </c>
      <c r="O319" s="15">
        <f t="shared" si="110"/>
        <v>64985.84</v>
      </c>
      <c r="P319" s="5"/>
      <c r="Q319" s="3"/>
      <c r="R319" s="7"/>
      <c r="S319" s="5"/>
      <c r="V319"/>
      <c r="W319"/>
      <c r="X319"/>
      <c r="Y319" s="12"/>
      <c r="Z319" s="12"/>
      <c r="AA319" s="12"/>
      <c r="AB319" s="12"/>
      <c r="AC319" s="12"/>
      <c r="AD319"/>
      <c r="AE319" s="12"/>
      <c r="AF319" s="12"/>
    </row>
    <row r="320" spans="1:32" ht="15" x14ac:dyDescent="0.25">
      <c r="A320" s="5" t="s">
        <v>58</v>
      </c>
      <c r="B320" s="5" t="s">
        <v>21</v>
      </c>
      <c r="C320" s="5" t="s">
        <v>270</v>
      </c>
      <c r="D320" s="5" t="s">
        <v>268</v>
      </c>
      <c r="E320" s="8">
        <v>45809</v>
      </c>
      <c r="F320" s="8">
        <v>45992</v>
      </c>
      <c r="G320" s="15">
        <v>76000</v>
      </c>
      <c r="H320" s="15">
        <v>0</v>
      </c>
      <c r="I320" s="15">
        <f t="shared" si="108"/>
        <v>76000</v>
      </c>
      <c r="J320" s="15">
        <v>2181.1999999999998</v>
      </c>
      <c r="K320" s="15">
        <v>6497.56</v>
      </c>
      <c r="L320" s="15">
        <v>2310.4</v>
      </c>
      <c r="M320" s="15">
        <v>25</v>
      </c>
      <c r="N320" s="15">
        <f t="shared" si="109"/>
        <v>11014.16</v>
      </c>
      <c r="O320" s="15">
        <f t="shared" si="110"/>
        <v>64985.84</v>
      </c>
      <c r="P320" s="5"/>
      <c r="Q320" s="3"/>
      <c r="R320" s="7"/>
      <c r="S320" s="5"/>
      <c r="V320"/>
      <c r="W320"/>
      <c r="X320"/>
      <c r="Y320" s="12"/>
      <c r="Z320" s="12"/>
      <c r="AA320" s="12"/>
      <c r="AB320" s="12"/>
      <c r="AC320" s="12"/>
      <c r="AD320"/>
      <c r="AE320" s="12"/>
      <c r="AF320" s="12"/>
    </row>
    <row r="321" spans="1:32" ht="15" x14ac:dyDescent="0.25">
      <c r="A321" s="5" t="s">
        <v>27</v>
      </c>
      <c r="B321" s="5" t="s">
        <v>21</v>
      </c>
      <c r="C321" s="5" t="s">
        <v>270</v>
      </c>
      <c r="D321" s="5" t="s">
        <v>268</v>
      </c>
      <c r="E321" s="8">
        <v>45870</v>
      </c>
      <c r="F321" s="8">
        <v>46054</v>
      </c>
      <c r="G321" s="15">
        <v>50000</v>
      </c>
      <c r="H321" s="15">
        <v>0</v>
      </c>
      <c r="I321" s="15">
        <f t="shared" si="108"/>
        <v>50000</v>
      </c>
      <c r="J321" s="15">
        <v>1435</v>
      </c>
      <c r="K321" s="15">
        <v>1854</v>
      </c>
      <c r="L321" s="15">
        <v>1520</v>
      </c>
      <c r="M321" s="15">
        <v>25</v>
      </c>
      <c r="N321" s="15">
        <f t="shared" si="109"/>
        <v>4834</v>
      </c>
      <c r="O321" s="15">
        <f t="shared" si="110"/>
        <v>45166</v>
      </c>
      <c r="P321" s="5"/>
      <c r="Q321" s="3"/>
      <c r="R321" s="7"/>
      <c r="S321" s="5"/>
      <c r="V321"/>
      <c r="W321"/>
      <c r="X321"/>
      <c r="Y321" s="12"/>
      <c r="Z321" s="12"/>
      <c r="AA321" s="12"/>
      <c r="AB321" s="12"/>
      <c r="AC321" s="12"/>
      <c r="AD321" s="12"/>
      <c r="AE321" s="12"/>
      <c r="AF321" s="12"/>
    </row>
    <row r="322" spans="1:32" ht="15" x14ac:dyDescent="0.25">
      <c r="A322" s="5" t="s">
        <v>35</v>
      </c>
      <c r="B322" s="5" t="s">
        <v>21</v>
      </c>
      <c r="C322" s="5" t="s">
        <v>270</v>
      </c>
      <c r="D322" s="5" t="s">
        <v>268</v>
      </c>
      <c r="E322" s="8">
        <v>45717</v>
      </c>
      <c r="F322" s="8">
        <v>45901</v>
      </c>
      <c r="G322" s="15">
        <v>76000</v>
      </c>
      <c r="H322" s="15">
        <v>0</v>
      </c>
      <c r="I322" s="15">
        <f t="shared" si="108"/>
        <v>76000</v>
      </c>
      <c r="J322" s="15">
        <v>2181.1999999999998</v>
      </c>
      <c r="K322" s="15">
        <v>6497.56</v>
      </c>
      <c r="L322" s="15">
        <v>2310.4</v>
      </c>
      <c r="M322" s="15">
        <v>25</v>
      </c>
      <c r="N322" s="15">
        <f t="shared" si="109"/>
        <v>11014.16</v>
      </c>
      <c r="O322" s="15">
        <f t="shared" si="110"/>
        <v>64985.84</v>
      </c>
      <c r="P322" s="5"/>
      <c r="Q322" s="3"/>
      <c r="R322" s="7"/>
      <c r="S322" s="5"/>
      <c r="V322"/>
      <c r="W322"/>
      <c r="X322"/>
      <c r="Y322" s="12"/>
      <c r="Z322" s="12"/>
      <c r="AA322" s="12"/>
      <c r="AB322"/>
      <c r="AC322" s="12"/>
      <c r="AD322" s="12"/>
      <c r="AE322" s="12"/>
      <c r="AF322" s="12"/>
    </row>
    <row r="323" spans="1:32" ht="15" x14ac:dyDescent="0.25">
      <c r="A323" s="5" t="s">
        <v>282</v>
      </c>
      <c r="B323" s="5" t="s">
        <v>8</v>
      </c>
      <c r="C323" s="5" t="s">
        <v>270</v>
      </c>
      <c r="D323" s="5" t="s">
        <v>269</v>
      </c>
      <c r="E323" s="8">
        <v>45778</v>
      </c>
      <c r="F323" s="8">
        <v>45962</v>
      </c>
      <c r="G323" s="15">
        <v>51577.97</v>
      </c>
      <c r="H323" s="15">
        <v>0</v>
      </c>
      <c r="I323" s="15">
        <f t="shared" si="108"/>
        <v>51577.97</v>
      </c>
      <c r="J323" s="15">
        <v>1480.29</v>
      </c>
      <c r="K323" s="15">
        <v>2076.71</v>
      </c>
      <c r="L323" s="15">
        <v>1567.97</v>
      </c>
      <c r="M323" s="15">
        <v>43677.85</v>
      </c>
      <c r="N323" s="15">
        <f t="shared" si="109"/>
        <v>48802.82</v>
      </c>
      <c r="O323" s="15">
        <f t="shared" si="110"/>
        <v>2775.1500000000015</v>
      </c>
      <c r="P323" s="5"/>
      <c r="Q323" s="3"/>
      <c r="R323" s="7"/>
      <c r="S323" s="5"/>
      <c r="V323"/>
      <c r="W323"/>
      <c r="X323"/>
      <c r="Y323" s="12"/>
      <c r="Z323" s="12"/>
      <c r="AA323" s="12"/>
      <c r="AB323"/>
      <c r="AC323" s="12"/>
      <c r="AD323"/>
      <c r="AE323" s="12"/>
      <c r="AF323" s="12"/>
    </row>
    <row r="324" spans="1:32" ht="15" x14ac:dyDescent="0.25">
      <c r="A324" s="5" t="s">
        <v>22</v>
      </c>
      <c r="B324" s="5" t="s">
        <v>10</v>
      </c>
      <c r="C324" s="5" t="s">
        <v>270</v>
      </c>
      <c r="D324" s="5" t="s">
        <v>269</v>
      </c>
      <c r="E324" s="8">
        <v>45717</v>
      </c>
      <c r="F324" s="9">
        <v>45901</v>
      </c>
      <c r="G324" s="15">
        <v>42000</v>
      </c>
      <c r="H324" s="15">
        <v>0</v>
      </c>
      <c r="I324" s="15">
        <f t="shared" si="108"/>
        <v>42000</v>
      </c>
      <c r="J324" s="15">
        <v>1205.4000000000001</v>
      </c>
      <c r="K324" s="15">
        <v>210.28</v>
      </c>
      <c r="L324" s="15">
        <v>1276.8</v>
      </c>
      <c r="M324" s="15">
        <v>3455.9199999999901</v>
      </c>
      <c r="N324" s="15">
        <f t="shared" si="109"/>
        <v>6148.3999999999905</v>
      </c>
      <c r="O324" s="15">
        <f t="shared" si="110"/>
        <v>35851.600000000006</v>
      </c>
      <c r="P324" s="5"/>
      <c r="Q324" s="3"/>
      <c r="R324" s="7"/>
      <c r="S324" s="5"/>
      <c r="V324"/>
      <c r="W324"/>
      <c r="X324"/>
      <c r="Y324" s="12"/>
      <c r="Z324" s="12"/>
      <c r="AA324" s="12"/>
      <c r="AB324" s="12"/>
      <c r="AC324" s="12"/>
      <c r="AD324"/>
      <c r="AE324" s="12"/>
      <c r="AF324" s="12"/>
    </row>
    <row r="325" spans="1:32" ht="15" x14ac:dyDescent="0.25">
      <c r="A325" s="5" t="s">
        <v>30</v>
      </c>
      <c r="B325" s="5" t="s">
        <v>31</v>
      </c>
      <c r="C325" s="5" t="s">
        <v>270</v>
      </c>
      <c r="D325" s="5" t="s">
        <v>268</v>
      </c>
      <c r="E325" s="8">
        <v>45717</v>
      </c>
      <c r="F325" s="8">
        <v>45901</v>
      </c>
      <c r="G325" s="15">
        <v>50000</v>
      </c>
      <c r="H325" s="15">
        <v>0</v>
      </c>
      <c r="I325" s="15">
        <f t="shared" si="108"/>
        <v>50000</v>
      </c>
      <c r="J325" s="15">
        <v>1435</v>
      </c>
      <c r="K325" s="15">
        <v>1854</v>
      </c>
      <c r="L325" s="15">
        <v>1520</v>
      </c>
      <c r="M325" s="15">
        <v>25</v>
      </c>
      <c r="N325" s="15">
        <f t="shared" si="109"/>
        <v>4834</v>
      </c>
      <c r="O325" s="15">
        <f t="shared" si="110"/>
        <v>45166</v>
      </c>
      <c r="P325" s="5"/>
      <c r="Q325" s="3"/>
      <c r="R325" s="7"/>
      <c r="S325" s="5"/>
      <c r="V325"/>
      <c r="W325"/>
      <c r="X325"/>
      <c r="Y325" s="12"/>
      <c r="Z325" s="12"/>
      <c r="AA325" s="12"/>
      <c r="AB325"/>
      <c r="AC325" s="12"/>
      <c r="AD325"/>
      <c r="AE325" s="12"/>
      <c r="AF325" s="12"/>
    </row>
    <row r="326" spans="1:32" ht="15" x14ac:dyDescent="0.25">
      <c r="A326" s="5" t="s">
        <v>18</v>
      </c>
      <c r="B326" s="5" t="s">
        <v>19</v>
      </c>
      <c r="C326" s="5" t="s">
        <v>270</v>
      </c>
      <c r="D326" s="5" t="s">
        <v>269</v>
      </c>
      <c r="E326" s="8">
        <v>45870</v>
      </c>
      <c r="F326" s="8">
        <v>46054</v>
      </c>
      <c r="G326" s="15">
        <v>40000</v>
      </c>
      <c r="H326" s="15">
        <v>0</v>
      </c>
      <c r="I326" s="15">
        <f t="shared" si="108"/>
        <v>40000</v>
      </c>
      <c r="J326" s="15">
        <v>1148</v>
      </c>
      <c r="K326" s="15">
        <v>0</v>
      </c>
      <c r="L326" s="15">
        <v>1216</v>
      </c>
      <c r="M326" s="15">
        <v>22819.67</v>
      </c>
      <c r="N326" s="15">
        <f t="shared" si="109"/>
        <v>25183.67</v>
      </c>
      <c r="O326" s="15">
        <f t="shared" si="110"/>
        <v>14816.330000000002</v>
      </c>
      <c r="P326" s="5"/>
      <c r="Q326" s="3"/>
      <c r="R326" s="7"/>
      <c r="S326" s="5"/>
      <c r="V326"/>
      <c r="W326"/>
      <c r="X326"/>
      <c r="Y326" s="12"/>
      <c r="Z326" s="12"/>
      <c r="AA326" s="12"/>
      <c r="AB326" s="12"/>
      <c r="AC326" s="12"/>
      <c r="AD326" s="12"/>
      <c r="AE326" s="12"/>
      <c r="AF326" s="12"/>
    </row>
    <row r="327" spans="1:32" ht="15" x14ac:dyDescent="0.25">
      <c r="A327" s="5" t="s">
        <v>56</v>
      </c>
      <c r="B327" s="5" t="s">
        <v>17</v>
      </c>
      <c r="C327" s="5" t="s">
        <v>270</v>
      </c>
      <c r="D327" s="5" t="s">
        <v>268</v>
      </c>
      <c r="E327" s="8">
        <v>45809</v>
      </c>
      <c r="F327" s="8">
        <v>45992</v>
      </c>
      <c r="G327" s="15">
        <v>55000</v>
      </c>
      <c r="H327" s="15">
        <v>0</v>
      </c>
      <c r="I327" s="15">
        <f t="shared" si="108"/>
        <v>55000</v>
      </c>
      <c r="J327" s="15">
        <v>1578.5</v>
      </c>
      <c r="K327" s="15">
        <v>2559.6799999999998</v>
      </c>
      <c r="L327" s="15">
        <v>1672</v>
      </c>
      <c r="M327" s="15">
        <v>25</v>
      </c>
      <c r="N327" s="15">
        <f t="shared" si="109"/>
        <v>5835.18</v>
      </c>
      <c r="O327" s="15">
        <f t="shared" si="110"/>
        <v>49164.82</v>
      </c>
      <c r="P327" s="5"/>
      <c r="Q327" s="3"/>
      <c r="R327" s="7"/>
      <c r="S327" s="5"/>
      <c r="V327"/>
      <c r="W327"/>
      <c r="X327"/>
      <c r="Y327" s="12"/>
      <c r="Z327" s="12"/>
      <c r="AA327" s="12"/>
      <c r="AB327"/>
      <c r="AC327" s="12"/>
      <c r="AD327"/>
      <c r="AE327" s="12"/>
      <c r="AF327" s="12"/>
    </row>
    <row r="328" spans="1:32" ht="15" x14ac:dyDescent="0.25">
      <c r="A328" s="5" t="s">
        <v>34</v>
      </c>
      <c r="B328" s="5" t="s">
        <v>17</v>
      </c>
      <c r="C328" s="5" t="s">
        <v>270</v>
      </c>
      <c r="D328" s="5" t="s">
        <v>268</v>
      </c>
      <c r="E328" s="8">
        <v>45717</v>
      </c>
      <c r="F328" s="8">
        <v>45901</v>
      </c>
      <c r="G328" s="15">
        <v>40000</v>
      </c>
      <c r="H328" s="15">
        <v>0</v>
      </c>
      <c r="I328" s="15">
        <f t="shared" si="108"/>
        <v>40000</v>
      </c>
      <c r="J328" s="15">
        <v>1148</v>
      </c>
      <c r="K328" s="15">
        <v>442.65</v>
      </c>
      <c r="L328" s="15">
        <v>1216</v>
      </c>
      <c r="M328" s="15">
        <v>25</v>
      </c>
      <c r="N328" s="15">
        <f t="shared" si="109"/>
        <v>2831.65</v>
      </c>
      <c r="O328" s="15">
        <f t="shared" si="110"/>
        <v>37168.35</v>
      </c>
      <c r="P328" s="5"/>
      <c r="Q328" s="3"/>
      <c r="R328" s="7"/>
      <c r="S328" s="5"/>
      <c r="V328"/>
      <c r="W328"/>
      <c r="X328"/>
      <c r="Y328" s="12"/>
      <c r="Z328" s="12"/>
      <c r="AA328" s="12"/>
      <c r="AB328" s="12"/>
      <c r="AC328" s="12"/>
      <c r="AD328"/>
      <c r="AE328" s="12"/>
      <c r="AF328" s="12"/>
    </row>
    <row r="329" spans="1:32" ht="15" x14ac:dyDescent="0.25">
      <c r="A329" s="5" t="s">
        <v>273</v>
      </c>
      <c r="B329" s="5" t="s">
        <v>17</v>
      </c>
      <c r="C329" s="5" t="s">
        <v>270</v>
      </c>
      <c r="D329" s="5" t="s">
        <v>268</v>
      </c>
      <c r="E329" s="8">
        <v>45689</v>
      </c>
      <c r="F329" s="8">
        <v>45870</v>
      </c>
      <c r="G329" s="15">
        <v>76000</v>
      </c>
      <c r="H329" s="15">
        <v>0</v>
      </c>
      <c r="I329" s="15">
        <f t="shared" si="108"/>
        <v>76000</v>
      </c>
      <c r="J329" s="15">
        <v>2181.1999999999998</v>
      </c>
      <c r="K329" s="15">
        <v>6497.56</v>
      </c>
      <c r="L329" s="15">
        <v>2310.4</v>
      </c>
      <c r="M329" s="15">
        <v>25</v>
      </c>
      <c r="N329" s="15">
        <f t="shared" si="109"/>
        <v>11014.16</v>
      </c>
      <c r="O329" s="15">
        <f t="shared" si="110"/>
        <v>64985.84</v>
      </c>
      <c r="P329" s="5"/>
      <c r="Q329" s="3"/>
      <c r="R329" s="7"/>
      <c r="S329" s="5"/>
      <c r="V329"/>
      <c r="W329"/>
      <c r="X329"/>
      <c r="Y329"/>
      <c r="Z329" s="12"/>
      <c r="AA329" s="12"/>
      <c r="AB329" s="12"/>
      <c r="AC329" s="12"/>
      <c r="AD329"/>
      <c r="AE329" s="12"/>
      <c r="AF329" s="12"/>
    </row>
    <row r="330" spans="1:32" ht="15" x14ac:dyDescent="0.25">
      <c r="A330" s="5" t="s">
        <v>57</v>
      </c>
      <c r="B330" s="5" t="s">
        <v>17</v>
      </c>
      <c r="C330" s="5" t="s">
        <v>270</v>
      </c>
      <c r="D330" s="5" t="s">
        <v>268</v>
      </c>
      <c r="E330" s="8">
        <v>45809</v>
      </c>
      <c r="F330" s="8">
        <v>45992</v>
      </c>
      <c r="G330" s="15">
        <v>55000</v>
      </c>
      <c r="H330" s="15">
        <v>0</v>
      </c>
      <c r="I330" s="15">
        <f t="shared" si="108"/>
        <v>55000</v>
      </c>
      <c r="J330" s="15">
        <v>1578.5</v>
      </c>
      <c r="K330" s="15">
        <v>2559.6799999999998</v>
      </c>
      <c r="L330" s="15">
        <v>1672</v>
      </c>
      <c r="M330" s="15">
        <v>25</v>
      </c>
      <c r="N330" s="15">
        <f t="shared" si="109"/>
        <v>5835.18</v>
      </c>
      <c r="O330" s="15">
        <f t="shared" si="110"/>
        <v>49164.82</v>
      </c>
      <c r="P330" s="5"/>
      <c r="Q330" s="3"/>
      <c r="R330" s="7"/>
      <c r="S330" s="5"/>
      <c r="V330"/>
      <c r="W330"/>
      <c r="X330"/>
      <c r="Y330"/>
      <c r="Z330" s="12"/>
      <c r="AA330" s="12"/>
      <c r="AB330"/>
      <c r="AC330" s="12"/>
      <c r="AD330"/>
      <c r="AE330" s="12"/>
      <c r="AF330" s="12"/>
    </row>
    <row r="331" spans="1:32" ht="15" x14ac:dyDescent="0.25">
      <c r="A331" s="5" t="s">
        <v>285</v>
      </c>
      <c r="B331" s="5" t="s">
        <v>17</v>
      </c>
      <c r="C331" s="5" t="s">
        <v>270</v>
      </c>
      <c r="D331" s="5" t="s">
        <v>269</v>
      </c>
      <c r="E331" s="8">
        <v>45597</v>
      </c>
      <c r="F331" s="8">
        <v>45962</v>
      </c>
      <c r="G331" s="15">
        <v>55000</v>
      </c>
      <c r="I331" s="15">
        <f t="shared" si="108"/>
        <v>55000</v>
      </c>
      <c r="J331" s="15">
        <v>1578.5</v>
      </c>
      <c r="K331" s="15">
        <v>2559.6799999999998</v>
      </c>
      <c r="L331" s="15">
        <v>1672</v>
      </c>
      <c r="M331" s="15">
        <v>25</v>
      </c>
      <c r="N331" s="15">
        <f t="shared" si="109"/>
        <v>5835.18</v>
      </c>
      <c r="O331" s="15">
        <f t="shared" si="110"/>
        <v>49164.82</v>
      </c>
      <c r="P331" s="5"/>
      <c r="Q331" s="3"/>
      <c r="R331" s="7"/>
      <c r="S331" s="5"/>
      <c r="V331"/>
      <c r="W331"/>
      <c r="X331"/>
      <c r="Y331"/>
      <c r="Z331" s="12"/>
      <c r="AA331" s="12"/>
      <c r="AB331"/>
      <c r="AC331" s="12"/>
      <c r="AD331"/>
      <c r="AE331" s="12"/>
      <c r="AF331" s="12"/>
    </row>
    <row r="332" spans="1:32" ht="15" x14ac:dyDescent="0.25">
      <c r="A332" s="5" t="s">
        <v>28</v>
      </c>
      <c r="B332" s="5" t="s">
        <v>17</v>
      </c>
      <c r="C332" s="5" t="s">
        <v>270</v>
      </c>
      <c r="D332" s="5" t="s">
        <v>268</v>
      </c>
      <c r="E332" s="8">
        <v>45870</v>
      </c>
      <c r="F332" s="8">
        <v>46054</v>
      </c>
      <c r="G332" s="15">
        <v>35000</v>
      </c>
      <c r="H332" s="15">
        <v>0</v>
      </c>
      <c r="I332" s="15">
        <f t="shared" si="108"/>
        <v>35000</v>
      </c>
      <c r="J332" s="15">
        <v>1004.5</v>
      </c>
      <c r="K332" s="15">
        <v>0</v>
      </c>
      <c r="L332" s="15">
        <v>1064</v>
      </c>
      <c r="M332" s="15">
        <v>25</v>
      </c>
      <c r="N332" s="15">
        <f t="shared" si="109"/>
        <v>2093.5</v>
      </c>
      <c r="O332" s="15">
        <f t="shared" si="110"/>
        <v>32906.5</v>
      </c>
      <c r="P332" s="5"/>
      <c r="Q332" s="3"/>
      <c r="R332" s="7"/>
      <c r="S332" s="5"/>
      <c r="V332"/>
      <c r="W332"/>
      <c r="X332"/>
      <c r="Y332" s="12"/>
      <c r="Z332" s="12"/>
      <c r="AA332" s="12"/>
      <c r="AB332"/>
      <c r="AC332" s="12"/>
      <c r="AD332"/>
      <c r="AE332" s="12"/>
      <c r="AF332" s="12"/>
    </row>
    <row r="333" spans="1:32" ht="15" x14ac:dyDescent="0.25">
      <c r="A333" s="5" t="s">
        <v>39</v>
      </c>
      <c r="B333" s="5" t="s">
        <v>17</v>
      </c>
      <c r="C333" s="5" t="s">
        <v>270</v>
      </c>
      <c r="D333" s="5" t="s">
        <v>269</v>
      </c>
      <c r="E333" s="8">
        <v>45748</v>
      </c>
      <c r="F333" s="9">
        <v>45931</v>
      </c>
      <c r="G333" s="15">
        <v>76000</v>
      </c>
      <c r="H333" s="15">
        <v>0</v>
      </c>
      <c r="I333" s="15">
        <f t="shared" si="108"/>
        <v>76000</v>
      </c>
      <c r="J333" s="15">
        <v>2181.1999999999998</v>
      </c>
      <c r="K333" s="15">
        <v>6497.56</v>
      </c>
      <c r="L333" s="15">
        <v>2310.4</v>
      </c>
      <c r="M333" s="15">
        <v>25</v>
      </c>
      <c r="N333" s="15">
        <f t="shared" si="109"/>
        <v>11014.16</v>
      </c>
      <c r="O333" s="15">
        <f t="shared" si="110"/>
        <v>64985.84</v>
      </c>
      <c r="P333" s="5"/>
      <c r="Q333" s="3"/>
      <c r="R333" s="7"/>
      <c r="S333" s="5"/>
      <c r="V333"/>
      <c r="W333"/>
      <c r="X333"/>
      <c r="Y333" s="12"/>
      <c r="Z333" s="12"/>
      <c r="AA333" s="12"/>
      <c r="AB333"/>
      <c r="AC333" s="12"/>
      <c r="AD333"/>
      <c r="AE333" s="12"/>
      <c r="AF333" s="12"/>
    </row>
    <row r="334" spans="1:32" ht="15" x14ac:dyDescent="0.25">
      <c r="A334" s="5" t="s">
        <v>274</v>
      </c>
      <c r="B334" s="5" t="s">
        <v>17</v>
      </c>
      <c r="C334" s="5" t="s">
        <v>270</v>
      </c>
      <c r="D334" s="5" t="s">
        <v>269</v>
      </c>
      <c r="E334" s="8">
        <v>45870</v>
      </c>
      <c r="F334" s="8">
        <v>46054</v>
      </c>
      <c r="G334" s="15">
        <v>42000</v>
      </c>
      <c r="H334" s="15">
        <v>0</v>
      </c>
      <c r="I334" s="15">
        <f t="shared" si="108"/>
        <v>42000</v>
      </c>
      <c r="J334" s="15">
        <v>1205.4000000000001</v>
      </c>
      <c r="K334" s="15">
        <v>724.92</v>
      </c>
      <c r="L334" s="15">
        <v>1276.8</v>
      </c>
      <c r="M334" s="15">
        <v>25</v>
      </c>
      <c r="N334" s="15">
        <f t="shared" si="109"/>
        <v>3232.12</v>
      </c>
      <c r="O334" s="15">
        <f t="shared" si="110"/>
        <v>38767.879999999997</v>
      </c>
      <c r="P334" s="5"/>
      <c r="Q334" s="3"/>
      <c r="R334" s="7"/>
      <c r="S334" s="5"/>
      <c r="V334"/>
      <c r="W334"/>
      <c r="X334"/>
      <c r="Y334"/>
      <c r="Z334" s="12"/>
      <c r="AA334" s="12"/>
      <c r="AB334" s="12"/>
      <c r="AC334" s="12"/>
      <c r="AD334"/>
      <c r="AE334" s="12"/>
      <c r="AF334" s="12"/>
    </row>
    <row r="335" spans="1:32" ht="15" x14ac:dyDescent="0.25">
      <c r="A335" s="5" t="s">
        <v>29</v>
      </c>
      <c r="B335" s="5" t="s">
        <v>17</v>
      </c>
      <c r="C335" s="5" t="s">
        <v>270</v>
      </c>
      <c r="D335" s="5" t="s">
        <v>268</v>
      </c>
      <c r="E335" s="8">
        <v>45717</v>
      </c>
      <c r="F335" s="8">
        <v>45901</v>
      </c>
      <c r="G335" s="15">
        <v>40000</v>
      </c>
      <c r="H335" s="15">
        <v>0</v>
      </c>
      <c r="I335" s="15">
        <f t="shared" si="108"/>
        <v>40000</v>
      </c>
      <c r="J335" s="15">
        <v>1148</v>
      </c>
      <c r="K335" s="15">
        <v>442.65</v>
      </c>
      <c r="L335" s="15">
        <v>1216</v>
      </c>
      <c r="M335" s="15">
        <v>25</v>
      </c>
      <c r="N335" s="15">
        <f t="shared" si="109"/>
        <v>2831.65</v>
      </c>
      <c r="O335" s="15">
        <f t="shared" si="110"/>
        <v>37168.35</v>
      </c>
      <c r="P335" s="5"/>
      <c r="Q335" s="3"/>
      <c r="R335" s="7"/>
      <c r="S335" s="5"/>
      <c r="V335"/>
      <c r="W335"/>
      <c r="X335"/>
      <c r="Y335"/>
      <c r="Z335" s="12"/>
      <c r="AA335" s="12"/>
      <c r="AB335" s="12"/>
      <c r="AC335" s="12"/>
      <c r="AD335" s="12"/>
      <c r="AE335" s="12"/>
      <c r="AF335" s="12"/>
    </row>
    <row r="336" spans="1:32" ht="15" x14ac:dyDescent="0.25">
      <c r="A336" s="5" t="s">
        <v>52</v>
      </c>
      <c r="B336" s="5" t="s">
        <v>17</v>
      </c>
      <c r="C336" s="5" t="s">
        <v>270</v>
      </c>
      <c r="D336" s="5" t="s">
        <v>268</v>
      </c>
      <c r="E336" s="8">
        <v>45748</v>
      </c>
      <c r="F336" s="8">
        <v>45931</v>
      </c>
      <c r="G336" s="15">
        <v>55000</v>
      </c>
      <c r="H336" s="15">
        <v>0</v>
      </c>
      <c r="I336" s="15">
        <f t="shared" si="108"/>
        <v>55000</v>
      </c>
      <c r="J336" s="15">
        <v>1578.5</v>
      </c>
      <c r="K336" s="15">
        <v>2471.84</v>
      </c>
      <c r="L336" s="15">
        <v>1672</v>
      </c>
      <c r="M336" s="15">
        <v>25</v>
      </c>
      <c r="N336" s="15">
        <f t="shared" si="109"/>
        <v>5747.34</v>
      </c>
      <c r="O336" s="15">
        <f t="shared" si="110"/>
        <v>49252.66</v>
      </c>
      <c r="P336" s="5"/>
      <c r="Q336" s="3"/>
      <c r="R336" s="7"/>
      <c r="S336" s="5"/>
      <c r="V336"/>
      <c r="W336"/>
      <c r="X336"/>
      <c r="Y336"/>
      <c r="Z336" s="12"/>
      <c r="AA336" s="12"/>
      <c r="AB336" s="12"/>
      <c r="AC336" s="12"/>
      <c r="AD336" s="12"/>
      <c r="AE336" s="12"/>
      <c r="AF336" s="12"/>
    </row>
    <row r="337" spans="1:32" s="5" customFormat="1" ht="11.25" x14ac:dyDescent="0.2">
      <c r="A337" s="5" t="s">
        <v>377</v>
      </c>
      <c r="B337" s="5" t="s">
        <v>17</v>
      </c>
      <c r="C337" s="5" t="s">
        <v>270</v>
      </c>
      <c r="D337" s="5" t="s">
        <v>268</v>
      </c>
      <c r="E337" s="8">
        <v>45839</v>
      </c>
      <c r="F337" s="8">
        <v>46023</v>
      </c>
      <c r="G337" s="15">
        <v>55000</v>
      </c>
      <c r="I337" s="15">
        <f t="shared" si="108"/>
        <v>55000</v>
      </c>
      <c r="J337" s="15">
        <v>1578.5</v>
      </c>
      <c r="K337" s="15">
        <v>2559.6799999999998</v>
      </c>
      <c r="L337" s="15">
        <v>1672</v>
      </c>
      <c r="M337" s="15">
        <v>25</v>
      </c>
      <c r="N337" s="15">
        <f t="shared" si="109"/>
        <v>5835.18</v>
      </c>
      <c r="O337" s="15">
        <f t="shared" si="110"/>
        <v>49164.82</v>
      </c>
    </row>
    <row r="338" spans="1:32" ht="15" x14ac:dyDescent="0.25">
      <c r="A338" s="5" t="s">
        <v>51</v>
      </c>
      <c r="B338" s="5" t="s">
        <v>17</v>
      </c>
      <c r="C338" s="5" t="s">
        <v>270</v>
      </c>
      <c r="D338" s="5" t="s">
        <v>269</v>
      </c>
      <c r="E338" s="8">
        <v>45748</v>
      </c>
      <c r="F338" s="8">
        <v>45931</v>
      </c>
      <c r="G338" s="15">
        <v>55000</v>
      </c>
      <c r="H338" s="15">
        <v>0</v>
      </c>
      <c r="I338" s="15">
        <f t="shared" si="108"/>
        <v>55000</v>
      </c>
      <c r="J338" s="15">
        <v>1578.5</v>
      </c>
      <c r="K338" s="15">
        <v>2559.6799999999998</v>
      </c>
      <c r="L338" s="15">
        <v>1672</v>
      </c>
      <c r="M338" s="15">
        <v>25</v>
      </c>
      <c r="N338" s="15">
        <f t="shared" si="109"/>
        <v>5835.18</v>
      </c>
      <c r="O338" s="15">
        <f t="shared" si="110"/>
        <v>49164.82</v>
      </c>
      <c r="P338" s="5"/>
      <c r="Q338" s="3"/>
      <c r="R338" s="7"/>
      <c r="S338" s="5"/>
      <c r="V338"/>
      <c r="W338"/>
      <c r="X338"/>
      <c r="Y338" s="12"/>
      <c r="Z338" s="12"/>
      <c r="AA338" s="12"/>
      <c r="AB338" s="12"/>
      <c r="AC338" s="12"/>
      <c r="AD338" s="12"/>
      <c r="AE338" s="12"/>
      <c r="AF338" s="12"/>
    </row>
    <row r="339" spans="1:32" ht="15" x14ac:dyDescent="0.25">
      <c r="A339" s="5" t="s">
        <v>38</v>
      </c>
      <c r="B339" s="5" t="s">
        <v>17</v>
      </c>
      <c r="C339" s="5" t="s">
        <v>270</v>
      </c>
      <c r="D339" s="5" t="s">
        <v>268</v>
      </c>
      <c r="E339" s="8">
        <v>45748</v>
      </c>
      <c r="F339" s="8">
        <v>45931</v>
      </c>
      <c r="G339" s="15">
        <v>45000</v>
      </c>
      <c r="H339" s="15">
        <v>0</v>
      </c>
      <c r="I339" s="15">
        <f t="shared" si="108"/>
        <v>45000</v>
      </c>
      <c r="J339" s="15">
        <v>1291.5</v>
      </c>
      <c r="K339" s="15">
        <v>1148.33</v>
      </c>
      <c r="L339" s="15">
        <v>1368</v>
      </c>
      <c r="M339" s="15">
        <v>25</v>
      </c>
      <c r="N339" s="15">
        <f t="shared" si="109"/>
        <v>3832.83</v>
      </c>
      <c r="O339" s="15">
        <f t="shared" si="110"/>
        <v>41167.17</v>
      </c>
      <c r="P339" s="5"/>
      <c r="Q339" s="3"/>
      <c r="R339" s="7"/>
      <c r="S339" s="5"/>
      <c r="V339"/>
      <c r="W339"/>
      <c r="X339"/>
      <c r="Y339" s="12"/>
      <c r="Z339" s="12"/>
      <c r="AA339" s="12"/>
      <c r="AB339" s="12"/>
      <c r="AC339" s="12"/>
      <c r="AD339" s="12"/>
      <c r="AE339" s="12"/>
      <c r="AF339" s="12"/>
    </row>
    <row r="340" spans="1:32" ht="15" x14ac:dyDescent="0.25">
      <c r="A340" s="5" t="s">
        <v>16</v>
      </c>
      <c r="B340" s="5" t="s">
        <v>17</v>
      </c>
      <c r="C340" s="5" t="s">
        <v>270</v>
      </c>
      <c r="D340" s="5" t="s">
        <v>268</v>
      </c>
      <c r="E340" s="8">
        <v>45870</v>
      </c>
      <c r="F340" s="8">
        <v>46054</v>
      </c>
      <c r="G340" s="15">
        <v>55000</v>
      </c>
      <c r="H340" s="15">
        <v>0</v>
      </c>
      <c r="I340" s="15">
        <f t="shared" si="108"/>
        <v>55000</v>
      </c>
      <c r="J340" s="15">
        <v>1578.5</v>
      </c>
      <c r="K340" s="15">
        <v>2559.6799999999998</v>
      </c>
      <c r="L340" s="15">
        <v>1672</v>
      </c>
      <c r="M340" s="15">
        <v>23501</v>
      </c>
      <c r="N340" s="15">
        <f t="shared" si="109"/>
        <v>29311.18</v>
      </c>
      <c r="O340" s="15">
        <f t="shared" si="110"/>
        <v>25688.82</v>
      </c>
      <c r="P340" s="5"/>
      <c r="Q340" s="3"/>
      <c r="R340" s="7"/>
      <c r="S340" s="5"/>
      <c r="V340"/>
      <c r="W340"/>
      <c r="X340"/>
      <c r="Y340"/>
      <c r="Z340" s="12"/>
      <c r="AA340" s="12"/>
      <c r="AB340" s="12"/>
      <c r="AC340" s="12"/>
      <c r="AD340"/>
      <c r="AE340" s="12"/>
      <c r="AF340" s="12"/>
    </row>
    <row r="341" spans="1:32" ht="15" x14ac:dyDescent="0.25">
      <c r="A341" s="5" t="s">
        <v>317</v>
      </c>
      <c r="B341" s="5" t="s">
        <v>17</v>
      </c>
      <c r="C341" s="5" t="s">
        <v>270</v>
      </c>
      <c r="D341" s="5" t="s">
        <v>269</v>
      </c>
      <c r="E341" s="8">
        <v>45839</v>
      </c>
      <c r="F341" s="8">
        <v>46023</v>
      </c>
      <c r="G341" s="15">
        <v>55000</v>
      </c>
      <c r="H341" s="15">
        <v>0</v>
      </c>
      <c r="I341" s="15">
        <f t="shared" si="108"/>
        <v>55000</v>
      </c>
      <c r="J341" s="15">
        <v>1578.5</v>
      </c>
      <c r="K341" s="15">
        <v>2559.6799999999998</v>
      </c>
      <c r="L341" s="15">
        <v>1672</v>
      </c>
      <c r="M341" s="15">
        <v>25</v>
      </c>
      <c r="N341" s="15">
        <f t="shared" si="109"/>
        <v>5835.18</v>
      </c>
      <c r="O341" s="15">
        <f t="shared" si="110"/>
        <v>49164.82</v>
      </c>
      <c r="P341" s="5"/>
      <c r="Q341" s="3"/>
      <c r="R341" s="7"/>
      <c r="S341" s="5"/>
      <c r="V341"/>
      <c r="W341"/>
      <c r="X341"/>
      <c r="Y341" s="12"/>
      <c r="Z341" s="12"/>
      <c r="AA341" s="12"/>
      <c r="AB341"/>
      <c r="AC341" s="12"/>
      <c r="AD341" s="12"/>
      <c r="AE341" s="12"/>
      <c r="AF341" s="12"/>
    </row>
    <row r="342" spans="1:32" ht="15" x14ac:dyDescent="0.25">
      <c r="A342" s="5" t="s">
        <v>272</v>
      </c>
      <c r="B342" s="5" t="s">
        <v>17</v>
      </c>
      <c r="C342" s="5" t="s">
        <v>270</v>
      </c>
      <c r="D342" s="5" t="s">
        <v>268</v>
      </c>
      <c r="E342" s="8">
        <v>45870</v>
      </c>
      <c r="F342" s="8">
        <v>46054</v>
      </c>
      <c r="G342" s="15">
        <v>42000</v>
      </c>
      <c r="H342" s="15">
        <v>0</v>
      </c>
      <c r="I342" s="15">
        <f t="shared" si="108"/>
        <v>42000</v>
      </c>
      <c r="J342" s="15">
        <v>1205.4000000000001</v>
      </c>
      <c r="K342" s="15">
        <v>724.92</v>
      </c>
      <c r="L342" s="15">
        <v>1276.8</v>
      </c>
      <c r="M342" s="15">
        <v>1310.5</v>
      </c>
      <c r="N342" s="15">
        <f t="shared" si="109"/>
        <v>4517.62</v>
      </c>
      <c r="O342" s="15">
        <f t="shared" si="110"/>
        <v>37482.379999999997</v>
      </c>
      <c r="P342" s="5"/>
      <c r="Q342" s="3"/>
      <c r="R342" s="7"/>
      <c r="S342" s="5"/>
      <c r="V342"/>
      <c r="W342"/>
      <c r="X342"/>
      <c r="Y342" s="12"/>
      <c r="Z342" s="12"/>
      <c r="AA342" s="12"/>
      <c r="AB342"/>
      <c r="AC342" s="12"/>
      <c r="AD342" s="12"/>
      <c r="AE342" s="12"/>
      <c r="AF342" s="12"/>
    </row>
    <row r="343" spans="1:32" ht="15" x14ac:dyDescent="0.25">
      <c r="A343" s="5" t="s">
        <v>59</v>
      </c>
      <c r="B343" s="5" t="s">
        <v>17</v>
      </c>
      <c r="C343" s="5" t="s">
        <v>270</v>
      </c>
      <c r="D343" s="5" t="s">
        <v>268</v>
      </c>
      <c r="E343" s="8">
        <v>45870</v>
      </c>
      <c r="F343" s="8">
        <v>46054</v>
      </c>
      <c r="G343" s="15">
        <v>55000</v>
      </c>
      <c r="H343" s="15">
        <v>0</v>
      </c>
      <c r="I343" s="15">
        <f t="shared" si="108"/>
        <v>55000</v>
      </c>
      <c r="J343" s="15">
        <v>1578.5</v>
      </c>
      <c r="K343" s="15">
        <v>2559.6799999999998</v>
      </c>
      <c r="L343" s="15">
        <v>1672</v>
      </c>
      <c r="M343" s="15">
        <v>25</v>
      </c>
      <c r="N343" s="15">
        <f t="shared" si="109"/>
        <v>5835.18</v>
      </c>
      <c r="O343" s="15">
        <f t="shared" si="110"/>
        <v>49164.82</v>
      </c>
      <c r="P343" s="5"/>
      <c r="Q343" s="3"/>
      <c r="R343" s="7"/>
      <c r="S343" s="5"/>
      <c r="V343"/>
      <c r="W343"/>
      <c r="X343"/>
      <c r="Y343" s="12"/>
      <c r="Z343"/>
      <c r="AA343" s="12"/>
      <c r="AB343"/>
      <c r="AC343" s="12"/>
      <c r="AD343" s="12"/>
      <c r="AE343" s="12"/>
      <c r="AF343" s="12"/>
    </row>
    <row r="344" spans="1:32" ht="15" x14ac:dyDescent="0.25">
      <c r="A344" s="5" t="s">
        <v>43</v>
      </c>
      <c r="B344" s="5" t="s">
        <v>17</v>
      </c>
      <c r="C344" s="5" t="s">
        <v>270</v>
      </c>
      <c r="D344" s="5" t="s">
        <v>268</v>
      </c>
      <c r="E344" s="8">
        <v>45809</v>
      </c>
      <c r="F344" s="8">
        <v>45992</v>
      </c>
      <c r="G344" s="15">
        <v>55000</v>
      </c>
      <c r="H344" s="15">
        <v>0</v>
      </c>
      <c r="I344" s="15">
        <f t="shared" si="108"/>
        <v>55000</v>
      </c>
      <c r="J344" s="15">
        <v>1578.5</v>
      </c>
      <c r="K344" s="15">
        <v>2559.6799999999998</v>
      </c>
      <c r="L344" s="15">
        <v>1672</v>
      </c>
      <c r="M344" s="15">
        <v>25</v>
      </c>
      <c r="N344" s="15">
        <f t="shared" si="109"/>
        <v>5835.18</v>
      </c>
      <c r="O344" s="15">
        <f t="shared" si="110"/>
        <v>49164.82</v>
      </c>
      <c r="P344" s="5"/>
      <c r="Q344" s="3"/>
      <c r="R344" s="7"/>
      <c r="S344" s="5"/>
      <c r="V344"/>
      <c r="W344"/>
      <c r="X344"/>
      <c r="Y344" s="12"/>
      <c r="Z344" s="12"/>
      <c r="AA344" s="12"/>
      <c r="AB344" s="12"/>
      <c r="AC344" s="12"/>
      <c r="AD344"/>
      <c r="AE344" s="12"/>
      <c r="AF344" s="12"/>
    </row>
    <row r="345" spans="1:32" ht="15" x14ac:dyDescent="0.25">
      <c r="A345" s="5" t="s">
        <v>42</v>
      </c>
      <c r="B345" s="5" t="s">
        <v>17</v>
      </c>
      <c r="C345" s="5" t="s">
        <v>270</v>
      </c>
      <c r="D345" s="5" t="s">
        <v>268</v>
      </c>
      <c r="E345" s="8">
        <v>45778</v>
      </c>
      <c r="F345" s="8">
        <v>45962</v>
      </c>
      <c r="G345" s="15">
        <v>40000</v>
      </c>
      <c r="H345" s="15">
        <v>0</v>
      </c>
      <c r="I345" s="15">
        <f t="shared" si="108"/>
        <v>40000</v>
      </c>
      <c r="J345" s="15">
        <v>1148</v>
      </c>
      <c r="K345" s="15">
        <v>442.65</v>
      </c>
      <c r="L345" s="15">
        <v>1216</v>
      </c>
      <c r="M345" s="15">
        <v>25</v>
      </c>
      <c r="N345" s="15">
        <f t="shared" si="109"/>
        <v>2831.65</v>
      </c>
      <c r="O345" s="15">
        <f t="shared" si="110"/>
        <v>37168.35</v>
      </c>
      <c r="P345" s="5"/>
      <c r="Q345" s="3"/>
      <c r="R345" s="7"/>
      <c r="S345" s="5"/>
      <c r="V345"/>
      <c r="W345"/>
      <c r="X345"/>
      <c r="Y345" s="12"/>
      <c r="Z345" s="12"/>
      <c r="AA345"/>
      <c r="AB345"/>
      <c r="AC345"/>
      <c r="AD345"/>
      <c r="AE345" s="12"/>
      <c r="AF345" s="12"/>
    </row>
    <row r="346" spans="1:32" ht="15.75" thickBot="1" x14ac:dyDescent="0.3">
      <c r="E346" s="8"/>
      <c r="F346" s="8"/>
      <c r="G346" s="19">
        <f>SUM(G298:G345)</f>
        <v>3073577.9699999997</v>
      </c>
      <c r="H346" s="19">
        <f t="shared" ref="H346:O346" si="111">SUM(H298:H345)</f>
        <v>0</v>
      </c>
      <c r="I346" s="19">
        <f t="shared" si="111"/>
        <v>3073577.9699999997</v>
      </c>
      <c r="J346" s="19">
        <f t="shared" si="111"/>
        <v>88211.689999999973</v>
      </c>
      <c r="K346" s="19">
        <f t="shared" si="111"/>
        <v>214294.02999999988</v>
      </c>
      <c r="L346" s="19">
        <f t="shared" si="111"/>
        <v>93436.770000000019</v>
      </c>
      <c r="M346" s="19">
        <f t="shared" si="111"/>
        <v>182509.76</v>
      </c>
      <c r="N346" s="19">
        <f t="shared" si="111"/>
        <v>578452.25</v>
      </c>
      <c r="O346" s="19">
        <f t="shared" si="111"/>
        <v>2495125.7199999997</v>
      </c>
      <c r="P346" s="4"/>
      <c r="Q346" s="3"/>
      <c r="R346" s="7"/>
      <c r="S346" s="5"/>
      <c r="V346"/>
      <c r="W346"/>
      <c r="X346"/>
      <c r="Y346"/>
      <c r="Z346" s="12"/>
      <c r="AA346" s="12"/>
      <c r="AB346" s="12"/>
      <c r="AC346" s="12"/>
      <c r="AD346"/>
      <c r="AE346" s="12"/>
      <c r="AF346" s="12"/>
    </row>
    <row r="347" spans="1:32" ht="15" x14ac:dyDescent="0.25">
      <c r="E347" s="8"/>
      <c r="F347" s="8"/>
      <c r="G347" s="15"/>
      <c r="I347" s="15"/>
      <c r="N347" s="15"/>
      <c r="O347" s="15"/>
      <c r="P347" s="4"/>
      <c r="Q347" s="3"/>
      <c r="R347" s="7"/>
      <c r="S347" s="5"/>
      <c r="V347"/>
      <c r="W347"/>
      <c r="X347"/>
      <c r="Y347"/>
      <c r="Z347" s="12"/>
      <c r="AA347" s="12"/>
      <c r="AB347" s="12"/>
      <c r="AC347" s="12"/>
      <c r="AD347"/>
      <c r="AE347" s="12"/>
      <c r="AF347" s="12"/>
    </row>
    <row r="348" spans="1:32" ht="15" x14ac:dyDescent="0.25">
      <c r="A348" s="11" t="s">
        <v>112</v>
      </c>
      <c r="E348" s="8"/>
      <c r="F348" s="8"/>
      <c r="G348" s="15"/>
      <c r="I348" s="15"/>
      <c r="N348" s="15"/>
      <c r="O348" s="15"/>
      <c r="P348" s="4"/>
      <c r="Q348" s="3"/>
      <c r="R348" s="7"/>
      <c r="S348" s="5"/>
      <c r="V348"/>
      <c r="W348"/>
      <c r="X348"/>
      <c r="Y348"/>
      <c r="Z348" s="12"/>
      <c r="AA348" s="12"/>
      <c r="AB348" s="12"/>
      <c r="AC348" s="12"/>
      <c r="AD348"/>
      <c r="AE348" s="12"/>
      <c r="AF348" s="12"/>
    </row>
    <row r="349" spans="1:32" ht="15" x14ac:dyDescent="0.25">
      <c r="A349" s="21" t="s">
        <v>330</v>
      </c>
      <c r="B349" s="21" t="s">
        <v>341</v>
      </c>
      <c r="C349" s="21" t="s">
        <v>331</v>
      </c>
      <c r="D349" s="21" t="s">
        <v>332</v>
      </c>
      <c r="E349" s="21" t="s">
        <v>333</v>
      </c>
      <c r="F349" s="21" t="s">
        <v>334</v>
      </c>
      <c r="G349" s="22" t="s">
        <v>335</v>
      </c>
      <c r="H349" s="22" t="s">
        <v>336</v>
      </c>
      <c r="I349" s="22" t="s">
        <v>337</v>
      </c>
      <c r="J349" s="22" t="s">
        <v>0</v>
      </c>
      <c r="K349" s="22" t="s">
        <v>1</v>
      </c>
      <c r="L349" s="22" t="s">
        <v>2</v>
      </c>
      <c r="M349" s="22" t="s">
        <v>338</v>
      </c>
      <c r="N349" s="22" t="s">
        <v>339</v>
      </c>
      <c r="O349" s="22" t="s">
        <v>340</v>
      </c>
      <c r="P349" s="4"/>
      <c r="Q349" s="3"/>
      <c r="R349" s="7"/>
      <c r="S349" s="5"/>
      <c r="V349"/>
      <c r="W349"/>
      <c r="X349"/>
      <c r="Y349" s="12"/>
      <c r="Z349" s="12"/>
      <c r="AA349" s="12"/>
      <c r="AB349" s="12"/>
      <c r="AC349" s="12"/>
      <c r="AD349"/>
      <c r="AE349" s="12"/>
      <c r="AF349" s="12"/>
    </row>
    <row r="350" spans="1:32" ht="15" x14ac:dyDescent="0.25">
      <c r="A350" s="5" t="s">
        <v>113</v>
      </c>
      <c r="B350" s="5" t="s">
        <v>33</v>
      </c>
      <c r="C350" s="5" t="s">
        <v>270</v>
      </c>
      <c r="D350" s="5" t="s">
        <v>269</v>
      </c>
      <c r="E350" s="8">
        <v>45717</v>
      </c>
      <c r="F350" s="8">
        <v>45901</v>
      </c>
      <c r="G350" s="15">
        <v>70000</v>
      </c>
      <c r="H350" s="15">
        <v>0</v>
      </c>
      <c r="I350" s="15">
        <f t="shared" ref="I350:I353" si="112">+G350+H350</f>
        <v>70000</v>
      </c>
      <c r="J350" s="15">
        <v>2009</v>
      </c>
      <c r="K350" s="15">
        <v>5368.48</v>
      </c>
      <c r="L350" s="15">
        <v>2128</v>
      </c>
      <c r="M350" s="15">
        <v>25</v>
      </c>
      <c r="N350" s="15">
        <f t="shared" ref="N350:N353" si="113">+J350+K350+L350+M350</f>
        <v>9530.48</v>
      </c>
      <c r="O350" s="15">
        <f t="shared" ref="O350:O353" si="114">+I350-N350</f>
        <v>60469.520000000004</v>
      </c>
      <c r="P350" s="5"/>
      <c r="Q350" s="3"/>
      <c r="R350" s="7"/>
      <c r="S350" s="5"/>
      <c r="V350"/>
      <c r="W350"/>
      <c r="X350"/>
      <c r="Y350" s="12"/>
      <c r="Z350" s="12"/>
      <c r="AA350" s="12"/>
      <c r="AB350" s="12"/>
      <c r="AC350" s="12"/>
      <c r="AD350"/>
      <c r="AE350" s="12"/>
      <c r="AF350" s="12"/>
    </row>
    <row r="351" spans="1:32" ht="15" x14ac:dyDescent="0.25">
      <c r="A351" s="5" t="s">
        <v>115</v>
      </c>
      <c r="B351" s="5" t="s">
        <v>116</v>
      </c>
      <c r="C351" s="5" t="s">
        <v>270</v>
      </c>
      <c r="D351" s="5" t="s">
        <v>268</v>
      </c>
      <c r="E351" s="8">
        <v>45717</v>
      </c>
      <c r="F351" s="8">
        <v>45901</v>
      </c>
      <c r="G351" s="15">
        <v>40000</v>
      </c>
      <c r="H351" s="15">
        <v>0</v>
      </c>
      <c r="I351" s="15">
        <f t="shared" si="112"/>
        <v>40000</v>
      </c>
      <c r="J351" s="15">
        <v>1148</v>
      </c>
      <c r="K351" s="15">
        <v>0</v>
      </c>
      <c r="L351" s="15">
        <v>1216</v>
      </c>
      <c r="M351" s="15">
        <v>25</v>
      </c>
      <c r="N351" s="15">
        <f t="shared" si="113"/>
        <v>2389</v>
      </c>
      <c r="O351" s="15">
        <f t="shared" si="114"/>
        <v>37611</v>
      </c>
      <c r="P351" s="5"/>
      <c r="Q351" s="3"/>
      <c r="R351" s="7"/>
      <c r="S351" s="5"/>
      <c r="V351"/>
      <c r="W351"/>
      <c r="X351"/>
      <c r="Y351" s="12"/>
      <c r="Z351" s="12"/>
      <c r="AA351" s="12"/>
      <c r="AB351" s="12"/>
      <c r="AC351" s="12"/>
      <c r="AD351"/>
      <c r="AE351" s="12"/>
      <c r="AF351" s="12"/>
    </row>
    <row r="352" spans="1:32" ht="15" x14ac:dyDescent="0.25">
      <c r="A352" s="5" t="s">
        <v>114</v>
      </c>
      <c r="B352" s="5" t="s">
        <v>6</v>
      </c>
      <c r="C352" s="5" t="s">
        <v>270</v>
      </c>
      <c r="D352" s="5" t="s">
        <v>268</v>
      </c>
      <c r="E352" s="8">
        <v>45839</v>
      </c>
      <c r="F352" s="8">
        <v>46023</v>
      </c>
      <c r="G352" s="15">
        <v>50000</v>
      </c>
      <c r="H352" s="15">
        <v>0</v>
      </c>
      <c r="I352" s="15">
        <f t="shared" si="112"/>
        <v>50000</v>
      </c>
      <c r="J352" s="15">
        <v>1435</v>
      </c>
      <c r="K352" s="15">
        <v>1854</v>
      </c>
      <c r="L352" s="15">
        <v>1520</v>
      </c>
      <c r="M352" s="15">
        <v>25</v>
      </c>
      <c r="N352" s="15">
        <f t="shared" si="113"/>
        <v>4834</v>
      </c>
      <c r="O352" s="15">
        <f t="shared" si="114"/>
        <v>45166</v>
      </c>
      <c r="P352" s="5"/>
      <c r="Q352" s="3"/>
      <c r="R352" s="7"/>
      <c r="S352" s="5"/>
      <c r="V352"/>
      <c r="W352"/>
      <c r="X352"/>
      <c r="Y352" s="12"/>
      <c r="Z352" s="12"/>
      <c r="AA352" s="12"/>
      <c r="AB352"/>
      <c r="AC352" s="12"/>
      <c r="AD352"/>
      <c r="AE352" s="12"/>
      <c r="AF352" s="12"/>
    </row>
    <row r="353" spans="1:32" ht="15" x14ac:dyDescent="0.25">
      <c r="A353" s="5" t="s">
        <v>117</v>
      </c>
      <c r="B353" s="5" t="s">
        <v>17</v>
      </c>
      <c r="C353" s="5" t="s">
        <v>270</v>
      </c>
      <c r="D353" s="5" t="s">
        <v>269</v>
      </c>
      <c r="E353" s="8">
        <v>45717</v>
      </c>
      <c r="F353" s="8">
        <v>45901</v>
      </c>
      <c r="G353" s="15">
        <v>40000</v>
      </c>
      <c r="H353" s="15">
        <v>0</v>
      </c>
      <c r="I353" s="15">
        <f t="shared" si="112"/>
        <v>40000</v>
      </c>
      <c r="J353" s="15">
        <v>1148</v>
      </c>
      <c r="K353" s="15">
        <v>0</v>
      </c>
      <c r="L353" s="15">
        <v>1216</v>
      </c>
      <c r="M353" s="15">
        <v>25</v>
      </c>
      <c r="N353" s="15">
        <f t="shared" si="113"/>
        <v>2389</v>
      </c>
      <c r="O353" s="15">
        <f t="shared" si="114"/>
        <v>37611</v>
      </c>
      <c r="P353" s="5"/>
      <c r="Q353" s="3"/>
      <c r="R353" s="7"/>
      <c r="S353" s="5"/>
      <c r="V353"/>
      <c r="W353"/>
      <c r="X353"/>
      <c r="Y353" s="12"/>
      <c r="Z353" s="12"/>
      <c r="AA353" s="12"/>
      <c r="AB353" s="12"/>
      <c r="AC353" s="12"/>
      <c r="AD353"/>
      <c r="AE353" s="12"/>
      <c r="AF353" s="12"/>
    </row>
    <row r="354" spans="1:32" ht="15.75" thickBot="1" x14ac:dyDescent="0.3">
      <c r="E354" s="8"/>
      <c r="F354" s="8"/>
      <c r="G354" s="19">
        <f>SUM(G350:G353)</f>
        <v>200000</v>
      </c>
      <c r="H354" s="19">
        <f t="shared" ref="H354:O354" si="115">SUM(H350:H353)</f>
        <v>0</v>
      </c>
      <c r="I354" s="19">
        <f t="shared" si="115"/>
        <v>200000</v>
      </c>
      <c r="J354" s="19">
        <f t="shared" si="115"/>
        <v>5740</v>
      </c>
      <c r="K354" s="19">
        <v>7222.48</v>
      </c>
      <c r="L354" s="19">
        <f t="shared" si="115"/>
        <v>6080</v>
      </c>
      <c r="M354" s="19">
        <f t="shared" si="115"/>
        <v>100</v>
      </c>
      <c r="N354" s="19">
        <f t="shared" si="115"/>
        <v>19142.48</v>
      </c>
      <c r="O354" s="19">
        <f t="shared" si="115"/>
        <v>180857.52000000002</v>
      </c>
      <c r="P354" s="4"/>
      <c r="Q354" s="3"/>
      <c r="R354" s="7"/>
      <c r="S354" s="5"/>
      <c r="V354"/>
      <c r="W354"/>
      <c r="X354"/>
      <c r="Y354" s="12"/>
      <c r="Z354" s="12"/>
      <c r="AA354" s="12"/>
      <c r="AB354" s="12"/>
      <c r="AC354" s="12"/>
      <c r="AD354"/>
      <c r="AE354" s="12"/>
      <c r="AF354" s="12"/>
    </row>
    <row r="355" spans="1:32" ht="15" x14ac:dyDescent="0.25">
      <c r="E355" s="8"/>
      <c r="F355" s="8"/>
      <c r="G355" s="15"/>
      <c r="I355" s="15"/>
      <c r="N355" s="15"/>
      <c r="O355" s="15"/>
      <c r="P355" s="4"/>
      <c r="Q355" s="3"/>
      <c r="R355" s="7"/>
      <c r="S355" s="5"/>
      <c r="V355"/>
      <c r="W355"/>
      <c r="X355"/>
      <c r="Y355" s="12"/>
      <c r="Z355" s="12"/>
      <c r="AA355" s="12"/>
      <c r="AB355" s="12"/>
      <c r="AC355" s="12"/>
      <c r="AD355"/>
      <c r="AE355" s="12"/>
      <c r="AF355" s="12"/>
    </row>
    <row r="356" spans="1:32" ht="15" x14ac:dyDescent="0.25">
      <c r="E356" s="8"/>
      <c r="F356" s="8"/>
      <c r="G356" s="15"/>
      <c r="I356" s="15"/>
      <c r="N356" s="15"/>
      <c r="O356" s="15"/>
      <c r="P356" s="4"/>
      <c r="Q356" s="3"/>
      <c r="R356" s="7"/>
      <c r="S356" s="5"/>
      <c r="V356"/>
      <c r="W356"/>
      <c r="X356"/>
      <c r="Y356"/>
      <c r="Z356" s="12"/>
      <c r="AA356" s="12"/>
      <c r="AB356" s="12"/>
      <c r="AC356" s="12"/>
      <c r="AD356"/>
      <c r="AE356" s="12"/>
      <c r="AF356" s="12"/>
    </row>
    <row r="357" spans="1:32" ht="15" x14ac:dyDescent="0.25">
      <c r="A357" s="11" t="s">
        <v>80</v>
      </c>
      <c r="E357" s="8"/>
      <c r="F357" s="8"/>
      <c r="G357" s="15"/>
      <c r="I357" s="15"/>
      <c r="N357" s="15"/>
      <c r="O357" s="15"/>
      <c r="P357" s="4"/>
      <c r="Q357" s="3"/>
      <c r="R357" s="7"/>
      <c r="S357" s="5"/>
      <c r="V357"/>
      <c r="W357"/>
      <c r="X357"/>
      <c r="Y357"/>
      <c r="Z357" s="12"/>
      <c r="AA357" s="12"/>
      <c r="AB357" s="12"/>
      <c r="AC357" s="12"/>
      <c r="AD357"/>
      <c r="AE357" s="12"/>
      <c r="AF357" s="12"/>
    </row>
    <row r="358" spans="1:32" ht="15" x14ac:dyDescent="0.25">
      <c r="A358" s="21" t="s">
        <v>330</v>
      </c>
      <c r="B358" s="21" t="s">
        <v>341</v>
      </c>
      <c r="C358" s="21" t="s">
        <v>331</v>
      </c>
      <c r="D358" s="21" t="s">
        <v>332</v>
      </c>
      <c r="E358" s="21" t="s">
        <v>333</v>
      </c>
      <c r="F358" s="21" t="s">
        <v>334</v>
      </c>
      <c r="G358" s="22" t="s">
        <v>335</v>
      </c>
      <c r="H358" s="22" t="s">
        <v>336</v>
      </c>
      <c r="I358" s="22" t="s">
        <v>337</v>
      </c>
      <c r="J358" s="22" t="s">
        <v>0</v>
      </c>
      <c r="K358" s="22" t="s">
        <v>1</v>
      </c>
      <c r="L358" s="22" t="s">
        <v>2</v>
      </c>
      <c r="M358" s="22" t="s">
        <v>338</v>
      </c>
      <c r="N358" s="22" t="s">
        <v>339</v>
      </c>
      <c r="O358" s="22" t="s">
        <v>340</v>
      </c>
      <c r="P358" s="4"/>
      <c r="Q358" s="3"/>
      <c r="R358" s="7"/>
      <c r="S358" s="5"/>
      <c r="V358"/>
      <c r="W358"/>
      <c r="X358"/>
      <c r="Y358"/>
      <c r="Z358" s="12"/>
      <c r="AA358" s="12"/>
      <c r="AB358" s="12"/>
      <c r="AC358" s="12"/>
      <c r="AD358"/>
      <c r="AE358" s="12"/>
      <c r="AF358" s="12"/>
    </row>
    <row r="359" spans="1:32" ht="15" x14ac:dyDescent="0.25">
      <c r="A359" s="5" t="s">
        <v>82</v>
      </c>
      <c r="B359" s="5" t="s">
        <v>33</v>
      </c>
      <c r="C359" s="5" t="s">
        <v>270</v>
      </c>
      <c r="D359" s="5" t="s">
        <v>269</v>
      </c>
      <c r="E359" s="8">
        <v>45748</v>
      </c>
      <c r="F359" s="8">
        <v>45931</v>
      </c>
      <c r="G359" s="15">
        <v>60000</v>
      </c>
      <c r="H359" s="15">
        <v>0</v>
      </c>
      <c r="I359" s="15">
        <f t="shared" ref="I359:I360" si="116">+G359+H359</f>
        <v>60000</v>
      </c>
      <c r="J359" s="15">
        <v>1722</v>
      </c>
      <c r="K359" s="15">
        <v>3486.68</v>
      </c>
      <c r="L359" s="15">
        <v>1824</v>
      </c>
      <c r="M359" s="15">
        <v>25</v>
      </c>
      <c r="N359" s="15">
        <f t="shared" ref="N359:N360" si="117">+J359+K359+L359+M359</f>
        <v>7057.68</v>
      </c>
      <c r="O359" s="15">
        <f t="shared" ref="O359:O360" si="118">+I359-N359</f>
        <v>52942.32</v>
      </c>
      <c r="P359" s="5"/>
      <c r="Q359" s="3"/>
      <c r="R359" s="7"/>
      <c r="S359" s="5"/>
      <c r="V359"/>
      <c r="W359"/>
      <c r="X359"/>
      <c r="Y359" s="12"/>
      <c r="Z359" s="12"/>
      <c r="AA359" s="12"/>
      <c r="AB359" s="12"/>
      <c r="AC359" s="12"/>
      <c r="AD359" s="12"/>
      <c r="AE359" s="12"/>
      <c r="AF359" s="12"/>
    </row>
    <row r="360" spans="1:32" ht="15" x14ac:dyDescent="0.25">
      <c r="A360" s="5" t="s">
        <v>81</v>
      </c>
      <c r="B360" s="5" t="s">
        <v>6</v>
      </c>
      <c r="C360" s="5" t="s">
        <v>270</v>
      </c>
      <c r="D360" s="5" t="s">
        <v>269</v>
      </c>
      <c r="E360" s="8">
        <v>45778</v>
      </c>
      <c r="F360" s="8">
        <v>45962</v>
      </c>
      <c r="G360" s="15">
        <v>50000</v>
      </c>
      <c r="H360" s="15">
        <v>0</v>
      </c>
      <c r="I360" s="15">
        <f t="shared" si="116"/>
        <v>50000</v>
      </c>
      <c r="J360" s="15">
        <v>1435</v>
      </c>
      <c r="K360" s="15">
        <v>1854</v>
      </c>
      <c r="L360" s="15">
        <v>1520</v>
      </c>
      <c r="M360" s="15">
        <v>19925</v>
      </c>
      <c r="N360" s="15">
        <f t="shared" si="117"/>
        <v>24734</v>
      </c>
      <c r="O360" s="15">
        <f t="shared" si="118"/>
        <v>25266</v>
      </c>
      <c r="P360" s="5"/>
      <c r="Q360" s="3"/>
      <c r="R360" s="7"/>
      <c r="S360" s="5"/>
      <c r="V360"/>
      <c r="W360"/>
      <c r="X360"/>
      <c r="Y360" s="12"/>
      <c r="Z360" s="12"/>
      <c r="AA360" s="12"/>
      <c r="AB360" s="12"/>
      <c r="AC360" s="12"/>
      <c r="AD360"/>
      <c r="AE360" s="12"/>
      <c r="AF360" s="12"/>
    </row>
    <row r="361" spans="1:32" ht="15.75" thickBot="1" x14ac:dyDescent="0.3">
      <c r="E361" s="8"/>
      <c r="F361" s="8"/>
      <c r="G361" s="19">
        <f>SUM(G359:G360)</f>
        <v>110000</v>
      </c>
      <c r="H361" s="19">
        <f t="shared" ref="H361:O361" si="119">SUM(H359:H360)</f>
        <v>0</v>
      </c>
      <c r="I361" s="19">
        <f t="shared" si="119"/>
        <v>110000</v>
      </c>
      <c r="J361" s="19">
        <f t="shared" si="119"/>
        <v>3157</v>
      </c>
      <c r="K361" s="19">
        <v>5340.68</v>
      </c>
      <c r="L361" s="19">
        <f t="shared" si="119"/>
        <v>3344</v>
      </c>
      <c r="M361" s="19">
        <f t="shared" si="119"/>
        <v>19950</v>
      </c>
      <c r="N361" s="19">
        <f t="shared" si="119"/>
        <v>31791.68</v>
      </c>
      <c r="O361" s="19">
        <f t="shared" si="119"/>
        <v>78208.320000000007</v>
      </c>
      <c r="P361" s="4"/>
      <c r="Q361" s="3"/>
      <c r="R361" s="7"/>
      <c r="S361" s="5"/>
      <c r="V361"/>
      <c r="W361"/>
      <c r="X361"/>
      <c r="Y361"/>
      <c r="Z361" s="12"/>
      <c r="AA361" s="12"/>
      <c r="AB361" s="12"/>
      <c r="AC361" s="12"/>
      <c r="AD361"/>
      <c r="AE361" s="12"/>
      <c r="AF361" s="12"/>
    </row>
    <row r="362" spans="1:32" ht="15" x14ac:dyDescent="0.25">
      <c r="A362" s="11" t="s">
        <v>102</v>
      </c>
      <c r="E362" s="8"/>
      <c r="F362" s="8"/>
      <c r="G362" s="15"/>
      <c r="I362" s="15"/>
      <c r="N362" s="15"/>
      <c r="O362" s="15"/>
      <c r="P362" s="4"/>
      <c r="Q362" s="3"/>
      <c r="R362" s="7"/>
      <c r="S362" s="5"/>
      <c r="V362"/>
      <c r="W362"/>
      <c r="X362"/>
      <c r="Y362"/>
      <c r="Z362" s="12"/>
      <c r="AA362" s="12"/>
      <c r="AB362" s="12"/>
      <c r="AC362" s="12"/>
      <c r="AD362"/>
      <c r="AE362" s="12"/>
      <c r="AF362" s="12"/>
    </row>
    <row r="363" spans="1:32" ht="15" x14ac:dyDescent="0.25">
      <c r="A363" s="21" t="s">
        <v>330</v>
      </c>
      <c r="B363" s="21" t="s">
        <v>341</v>
      </c>
      <c r="C363" s="21" t="s">
        <v>331</v>
      </c>
      <c r="D363" s="21" t="s">
        <v>332</v>
      </c>
      <c r="E363" s="21" t="s">
        <v>333</v>
      </c>
      <c r="F363" s="21" t="s">
        <v>334</v>
      </c>
      <c r="G363" s="22" t="s">
        <v>335</v>
      </c>
      <c r="H363" s="22" t="s">
        <v>336</v>
      </c>
      <c r="I363" s="22" t="s">
        <v>337</v>
      </c>
      <c r="J363" s="22" t="s">
        <v>0</v>
      </c>
      <c r="K363" s="22" t="s">
        <v>1</v>
      </c>
      <c r="L363" s="22" t="s">
        <v>2</v>
      </c>
      <c r="M363" s="22" t="s">
        <v>338</v>
      </c>
      <c r="N363" s="22" t="s">
        <v>339</v>
      </c>
      <c r="O363" s="22" t="s">
        <v>340</v>
      </c>
      <c r="P363" s="4"/>
      <c r="Q363" s="3"/>
      <c r="R363" s="7"/>
      <c r="S363" s="5"/>
      <c r="V363"/>
      <c r="W363"/>
      <c r="X363"/>
      <c r="Y363"/>
      <c r="Z363" s="12"/>
      <c r="AA363" s="12"/>
      <c r="AB363" s="12"/>
      <c r="AC363" s="12"/>
      <c r="AD363"/>
      <c r="AE363" s="12"/>
      <c r="AF363" s="12"/>
    </row>
    <row r="364" spans="1:32" ht="15" x14ac:dyDescent="0.25">
      <c r="A364" s="5" t="s">
        <v>103</v>
      </c>
      <c r="B364" s="5" t="s">
        <v>104</v>
      </c>
      <c r="C364" s="5" t="s">
        <v>270</v>
      </c>
      <c r="D364" s="5" t="s">
        <v>268</v>
      </c>
      <c r="E364" s="8">
        <v>45717</v>
      </c>
      <c r="F364" s="8">
        <v>45901</v>
      </c>
      <c r="G364" s="15">
        <v>90000</v>
      </c>
      <c r="H364" s="15">
        <v>0</v>
      </c>
      <c r="I364" s="15">
        <f t="shared" ref="I364:I370" si="120">+G364+H364</f>
        <v>90000</v>
      </c>
      <c r="J364" s="15">
        <v>2583</v>
      </c>
      <c r="K364" s="15">
        <v>9324.25</v>
      </c>
      <c r="L364" s="15">
        <v>2736</v>
      </c>
      <c r="M364" s="15">
        <v>4302.4199999999901</v>
      </c>
      <c r="N364" s="15">
        <f t="shared" ref="N364:N370" si="121">+J364+K364+L364+M364</f>
        <v>18945.669999999991</v>
      </c>
      <c r="O364" s="15">
        <f t="shared" ref="O364:O370" si="122">+I364-N364</f>
        <v>71054.330000000016</v>
      </c>
      <c r="P364" s="5"/>
      <c r="Q364" s="3"/>
      <c r="R364" s="7"/>
      <c r="S364" s="5"/>
      <c r="V364"/>
      <c r="W364"/>
      <c r="X364"/>
      <c r="Y364" s="12"/>
      <c r="Z364" s="12"/>
      <c r="AA364" s="12"/>
      <c r="AB364" s="12"/>
      <c r="AC364" s="12"/>
      <c r="AD364"/>
      <c r="AE364" s="12"/>
      <c r="AF364" s="12"/>
    </row>
    <row r="365" spans="1:32" s="3" customFormat="1" ht="15" x14ac:dyDescent="0.25">
      <c r="A365" s="10" t="s">
        <v>108</v>
      </c>
      <c r="B365" s="10" t="s">
        <v>6</v>
      </c>
      <c r="C365" s="10" t="s">
        <v>270</v>
      </c>
      <c r="D365" s="10" t="s">
        <v>269</v>
      </c>
      <c r="E365" s="9">
        <v>45717</v>
      </c>
      <c r="F365" s="9">
        <v>45901</v>
      </c>
      <c r="G365" s="15">
        <v>50000</v>
      </c>
      <c r="H365" s="15">
        <v>0</v>
      </c>
      <c r="I365" s="15">
        <f t="shared" si="120"/>
        <v>50000</v>
      </c>
      <c r="J365" s="15">
        <v>1435</v>
      </c>
      <c r="K365" s="15">
        <v>1596.68</v>
      </c>
      <c r="L365" s="15">
        <v>1520</v>
      </c>
      <c r="M365" s="15">
        <v>14644.309999999899</v>
      </c>
      <c r="N365" s="15">
        <f t="shared" si="121"/>
        <v>19195.9899999999</v>
      </c>
      <c r="O365" s="15">
        <f t="shared" si="122"/>
        <v>30804.0100000001</v>
      </c>
      <c r="P365" s="10"/>
      <c r="R365" s="15"/>
      <c r="S365" s="10"/>
      <c r="T365" s="10"/>
      <c r="U365" s="10"/>
      <c r="V365" s="26"/>
      <c r="W365" s="26"/>
      <c r="X365" s="26"/>
      <c r="Y365" s="26"/>
      <c r="Z365" s="27"/>
      <c r="AA365" s="27"/>
      <c r="AB365" s="26"/>
      <c r="AC365" s="27"/>
      <c r="AD365" s="26"/>
      <c r="AE365" s="27"/>
      <c r="AF365" s="27"/>
    </row>
    <row r="366" spans="1:32" s="3" customFormat="1" ht="15" x14ac:dyDescent="0.25">
      <c r="A366" s="10" t="s">
        <v>107</v>
      </c>
      <c r="B366" s="10" t="s">
        <v>6</v>
      </c>
      <c r="C366" s="10" t="s">
        <v>270</v>
      </c>
      <c r="D366" s="10" t="s">
        <v>269</v>
      </c>
      <c r="E366" s="9">
        <v>45809</v>
      </c>
      <c r="F366" s="9">
        <v>45992</v>
      </c>
      <c r="G366" s="15">
        <v>50000</v>
      </c>
      <c r="H366" s="15">
        <v>0</v>
      </c>
      <c r="I366" s="15">
        <f t="shared" si="120"/>
        <v>50000</v>
      </c>
      <c r="J366" s="15">
        <v>1435</v>
      </c>
      <c r="K366" s="15">
        <v>1854</v>
      </c>
      <c r="L366" s="15">
        <v>1520</v>
      </c>
      <c r="M366" s="15">
        <v>25</v>
      </c>
      <c r="N366" s="15">
        <f t="shared" si="121"/>
        <v>4834</v>
      </c>
      <c r="O366" s="15">
        <f t="shared" si="122"/>
        <v>45166</v>
      </c>
      <c r="P366" s="10"/>
      <c r="R366" s="15"/>
      <c r="S366" s="10"/>
      <c r="T366" s="10"/>
      <c r="U366" s="10"/>
      <c r="V366" s="26"/>
      <c r="W366" s="26"/>
      <c r="X366" s="26"/>
      <c r="Y366" s="26"/>
      <c r="Z366" s="27"/>
      <c r="AA366" s="27"/>
      <c r="AB366" s="27"/>
      <c r="AC366" s="27"/>
      <c r="AD366" s="26"/>
      <c r="AE366" s="27"/>
      <c r="AF366" s="27"/>
    </row>
    <row r="367" spans="1:32" s="3" customFormat="1" ht="15" x14ac:dyDescent="0.25">
      <c r="A367" s="10" t="s">
        <v>105</v>
      </c>
      <c r="B367" s="10" t="s">
        <v>6</v>
      </c>
      <c r="C367" s="10" t="s">
        <v>270</v>
      </c>
      <c r="D367" s="10" t="s">
        <v>269</v>
      </c>
      <c r="E367" s="9">
        <v>45809</v>
      </c>
      <c r="F367" s="9">
        <v>45992</v>
      </c>
      <c r="G367" s="15">
        <v>50000</v>
      </c>
      <c r="H367" s="15">
        <v>0</v>
      </c>
      <c r="I367" s="15">
        <f t="shared" si="120"/>
        <v>50000</v>
      </c>
      <c r="J367" s="15">
        <v>1435</v>
      </c>
      <c r="K367" s="15">
        <v>1854</v>
      </c>
      <c r="L367" s="15">
        <v>1520</v>
      </c>
      <c r="M367" s="15">
        <v>25</v>
      </c>
      <c r="N367" s="15">
        <f t="shared" si="121"/>
        <v>4834</v>
      </c>
      <c r="O367" s="15">
        <f t="shared" si="122"/>
        <v>45166</v>
      </c>
      <c r="P367" s="10"/>
      <c r="R367" s="15"/>
      <c r="S367" s="10"/>
      <c r="T367" s="10"/>
      <c r="U367" s="10"/>
      <c r="V367" s="26"/>
      <c r="W367" s="26"/>
      <c r="X367" s="26"/>
      <c r="Y367" s="26"/>
      <c r="Z367" s="27"/>
      <c r="AA367" s="27"/>
      <c r="AB367" s="27"/>
      <c r="AC367" s="27"/>
      <c r="AD367" s="26"/>
      <c r="AE367" s="27"/>
      <c r="AF367" s="27"/>
    </row>
    <row r="368" spans="1:32" s="3" customFormat="1" ht="15" x14ac:dyDescent="0.25">
      <c r="A368" s="10" t="s">
        <v>106</v>
      </c>
      <c r="B368" s="10" t="s">
        <v>6</v>
      </c>
      <c r="C368" s="10" t="s">
        <v>270</v>
      </c>
      <c r="D368" s="10" t="s">
        <v>269</v>
      </c>
      <c r="E368" s="9">
        <v>45809</v>
      </c>
      <c r="F368" s="9">
        <v>45992</v>
      </c>
      <c r="G368" s="15">
        <v>50000</v>
      </c>
      <c r="H368" s="15">
        <v>0</v>
      </c>
      <c r="I368" s="15">
        <f t="shared" si="120"/>
        <v>50000</v>
      </c>
      <c r="J368" s="15">
        <v>1435</v>
      </c>
      <c r="K368" s="15">
        <v>1854</v>
      </c>
      <c r="L368" s="15">
        <v>1520</v>
      </c>
      <c r="M368" s="15">
        <v>25</v>
      </c>
      <c r="N368" s="15">
        <f t="shared" si="121"/>
        <v>4834</v>
      </c>
      <c r="O368" s="15">
        <f t="shared" si="122"/>
        <v>45166</v>
      </c>
      <c r="P368" s="10"/>
      <c r="R368" s="15"/>
      <c r="S368" s="10"/>
      <c r="T368" s="10"/>
      <c r="U368" s="10"/>
      <c r="V368" s="26"/>
      <c r="W368" s="26"/>
      <c r="X368" s="26"/>
      <c r="Y368" s="27"/>
      <c r="Z368" s="27"/>
      <c r="AA368" s="27"/>
      <c r="AB368" s="27"/>
      <c r="AC368" s="27"/>
      <c r="AD368" s="27"/>
      <c r="AE368" s="27"/>
      <c r="AF368" s="27"/>
    </row>
    <row r="369" spans="1:32" s="3" customFormat="1" ht="15" x14ac:dyDescent="0.25">
      <c r="A369" s="10" t="s">
        <v>109</v>
      </c>
      <c r="B369" s="10" t="s">
        <v>14</v>
      </c>
      <c r="C369" s="10" t="s">
        <v>270</v>
      </c>
      <c r="D369" s="10" t="s">
        <v>269</v>
      </c>
      <c r="E369" s="9">
        <v>45870</v>
      </c>
      <c r="F369" s="9">
        <v>46054</v>
      </c>
      <c r="G369" s="15">
        <v>76000</v>
      </c>
      <c r="H369" s="15">
        <v>0</v>
      </c>
      <c r="I369" s="15">
        <f>+G369+H369</f>
        <v>76000</v>
      </c>
      <c r="J369" s="15">
        <v>2181.1999999999998</v>
      </c>
      <c r="K369" s="15">
        <v>6497.56</v>
      </c>
      <c r="L369" s="15">
        <v>2310.4</v>
      </c>
      <c r="M369" s="15">
        <v>25</v>
      </c>
      <c r="N369" s="15">
        <f>+J369+K369+L369+M369</f>
        <v>11014.16</v>
      </c>
      <c r="O369" s="15">
        <f>+I369-N369</f>
        <v>64985.84</v>
      </c>
      <c r="P369" s="10"/>
      <c r="R369" s="15"/>
      <c r="S369" s="10"/>
      <c r="T369" s="10"/>
      <c r="U369" s="10"/>
      <c r="V369" s="26"/>
      <c r="W369" s="26"/>
      <c r="X369" s="26"/>
      <c r="Y369" s="27"/>
      <c r="Z369" s="27"/>
      <c r="AA369" s="27"/>
      <c r="AB369" s="27"/>
      <c r="AC369" s="27"/>
      <c r="AD369" s="26"/>
      <c r="AE369" s="27"/>
      <c r="AF369" s="27"/>
    </row>
    <row r="370" spans="1:32" ht="15" x14ac:dyDescent="0.25">
      <c r="A370" s="5" t="s">
        <v>349</v>
      </c>
      <c r="B370" s="5" t="s">
        <v>17</v>
      </c>
      <c r="C370" s="5" t="s">
        <v>270</v>
      </c>
      <c r="D370" s="5" t="s">
        <v>268</v>
      </c>
      <c r="E370" s="8">
        <v>45748</v>
      </c>
      <c r="F370" s="8">
        <v>45931</v>
      </c>
      <c r="G370" s="15">
        <v>55000</v>
      </c>
      <c r="H370" s="15">
        <v>0</v>
      </c>
      <c r="I370" s="15">
        <f t="shared" si="120"/>
        <v>55000</v>
      </c>
      <c r="J370" s="15">
        <v>1578.5</v>
      </c>
      <c r="K370" s="15">
        <v>2559.6799999999998</v>
      </c>
      <c r="L370" s="15">
        <v>1672</v>
      </c>
      <c r="M370" s="15">
        <v>1946.47</v>
      </c>
      <c r="N370" s="15">
        <f t="shared" si="121"/>
        <v>7756.6500000000005</v>
      </c>
      <c r="O370" s="15">
        <f t="shared" si="122"/>
        <v>47243.35</v>
      </c>
      <c r="P370" s="5"/>
      <c r="Q370" s="3"/>
      <c r="R370" s="7"/>
      <c r="S370" s="5"/>
      <c r="V370"/>
      <c r="W370"/>
      <c r="X370"/>
      <c r="Y370" s="12"/>
      <c r="Z370" s="12"/>
      <c r="AA370" s="12"/>
      <c r="AB370"/>
      <c r="AC370" s="12"/>
      <c r="AD370"/>
      <c r="AE370" s="12"/>
      <c r="AF370" s="12"/>
    </row>
    <row r="371" spans="1:32" ht="15.75" thickBot="1" x14ac:dyDescent="0.3">
      <c r="E371" s="8"/>
      <c r="F371" s="8"/>
      <c r="G371" s="19">
        <f>SUM(G364:G370)</f>
        <v>421000</v>
      </c>
      <c r="H371" s="19">
        <f t="shared" ref="H371:O371" si="123">SUM(H364:H370)</f>
        <v>0</v>
      </c>
      <c r="I371" s="19">
        <f t="shared" si="123"/>
        <v>421000</v>
      </c>
      <c r="J371" s="19">
        <f t="shared" si="123"/>
        <v>12082.7</v>
      </c>
      <c r="K371" s="19">
        <f t="shared" si="123"/>
        <v>25540.170000000002</v>
      </c>
      <c r="L371" s="19">
        <f t="shared" si="123"/>
        <v>12798.4</v>
      </c>
      <c r="M371" s="19">
        <f t="shared" si="123"/>
        <v>20993.199999999892</v>
      </c>
      <c r="N371" s="19">
        <f t="shared" si="123"/>
        <v>71414.469999999885</v>
      </c>
      <c r="O371" s="19">
        <f t="shared" si="123"/>
        <v>349585.53000000009</v>
      </c>
      <c r="P371" s="4"/>
      <c r="Q371" s="3"/>
      <c r="R371" s="7"/>
      <c r="S371" s="5"/>
      <c r="V371"/>
      <c r="W371"/>
      <c r="X371"/>
      <c r="Y371" s="12"/>
      <c r="Z371" s="12"/>
      <c r="AA371" s="12"/>
      <c r="AB371"/>
      <c r="AC371" s="12"/>
      <c r="AD371" s="12"/>
      <c r="AE371" s="12"/>
      <c r="AF371" s="12"/>
    </row>
    <row r="372" spans="1:32" ht="15" x14ac:dyDescent="0.25">
      <c r="E372" s="8"/>
      <c r="F372" s="8"/>
      <c r="G372" s="15"/>
      <c r="I372" s="15"/>
      <c r="N372" s="15"/>
      <c r="O372" s="15"/>
      <c r="P372" s="4"/>
      <c r="Q372" s="3"/>
      <c r="R372" s="7"/>
      <c r="S372" s="5"/>
      <c r="V372"/>
      <c r="W372"/>
      <c r="X372"/>
      <c r="Y372" s="12"/>
      <c r="Z372" s="12"/>
      <c r="AA372" s="12"/>
      <c r="AB372"/>
      <c r="AC372" s="12"/>
      <c r="AD372" s="12"/>
      <c r="AE372" s="12"/>
      <c r="AF372" s="12"/>
    </row>
    <row r="373" spans="1:32" ht="15" x14ac:dyDescent="0.25">
      <c r="E373" s="8"/>
      <c r="F373" s="8"/>
      <c r="G373" s="15"/>
      <c r="I373" s="15"/>
      <c r="N373" s="15"/>
      <c r="O373" s="15"/>
      <c r="P373" s="4"/>
      <c r="Q373" s="3"/>
      <c r="R373" s="7"/>
      <c r="S373" s="5"/>
      <c r="V373"/>
      <c r="W373"/>
      <c r="X373"/>
      <c r="Y373" s="12"/>
      <c r="Z373" s="12"/>
      <c r="AA373" s="12"/>
      <c r="AB373"/>
      <c r="AC373" s="12"/>
      <c r="AD373" s="12"/>
      <c r="AE373" s="12"/>
      <c r="AF373" s="12"/>
    </row>
    <row r="374" spans="1:32" ht="15" x14ac:dyDescent="0.25">
      <c r="A374" s="11" t="s">
        <v>131</v>
      </c>
      <c r="E374" s="8"/>
      <c r="F374" s="8"/>
      <c r="G374" s="15"/>
      <c r="I374" s="15"/>
      <c r="N374" s="15"/>
      <c r="O374" s="15"/>
      <c r="P374" s="4"/>
      <c r="Q374" s="3"/>
      <c r="R374" s="7"/>
      <c r="S374" s="5"/>
      <c r="V374"/>
      <c r="W374"/>
      <c r="X374"/>
      <c r="Y374"/>
      <c r="Z374" s="12"/>
      <c r="AA374" s="12"/>
      <c r="AB374"/>
      <c r="AC374" s="12"/>
      <c r="AD374" s="12"/>
      <c r="AE374" s="12"/>
      <c r="AF374" s="12"/>
    </row>
    <row r="375" spans="1:32" ht="15" x14ac:dyDescent="0.25">
      <c r="A375" s="21" t="s">
        <v>330</v>
      </c>
      <c r="B375" s="21" t="s">
        <v>341</v>
      </c>
      <c r="C375" s="21" t="s">
        <v>331</v>
      </c>
      <c r="D375" s="21" t="s">
        <v>332</v>
      </c>
      <c r="E375" s="21" t="s">
        <v>333</v>
      </c>
      <c r="F375" s="21" t="s">
        <v>334</v>
      </c>
      <c r="G375" s="22" t="s">
        <v>335</v>
      </c>
      <c r="H375" s="22" t="s">
        <v>336</v>
      </c>
      <c r="I375" s="22" t="s">
        <v>337</v>
      </c>
      <c r="J375" s="22" t="s">
        <v>0</v>
      </c>
      <c r="K375" s="22" t="s">
        <v>1</v>
      </c>
      <c r="L375" s="22" t="s">
        <v>2</v>
      </c>
      <c r="M375" s="22" t="s">
        <v>338</v>
      </c>
      <c r="N375" s="22" t="s">
        <v>339</v>
      </c>
      <c r="O375" s="22" t="s">
        <v>340</v>
      </c>
      <c r="P375" s="4"/>
      <c r="Q375" s="3"/>
      <c r="R375" s="7"/>
      <c r="S375" s="5"/>
      <c r="V375"/>
      <c r="W375"/>
      <c r="X375"/>
      <c r="Y375"/>
      <c r="Z375" s="12"/>
      <c r="AA375" s="12"/>
      <c r="AB375"/>
      <c r="AC375" s="12"/>
      <c r="AD375" s="12"/>
      <c r="AE375" s="12"/>
      <c r="AF375" s="12"/>
    </row>
    <row r="376" spans="1:32" ht="15" x14ac:dyDescent="0.25">
      <c r="A376" s="5" t="s">
        <v>132</v>
      </c>
      <c r="B376" s="5" t="s">
        <v>33</v>
      </c>
      <c r="C376" s="5" t="s">
        <v>270</v>
      </c>
      <c r="D376" s="5" t="s">
        <v>268</v>
      </c>
      <c r="E376" s="8">
        <v>45839</v>
      </c>
      <c r="F376" s="8">
        <v>46023</v>
      </c>
      <c r="G376" s="15">
        <v>70000</v>
      </c>
      <c r="H376" s="15">
        <v>0</v>
      </c>
      <c r="I376" s="15">
        <f t="shared" ref="I376:I378" si="124">+G376+H376</f>
        <v>70000</v>
      </c>
      <c r="J376" s="15">
        <v>2009</v>
      </c>
      <c r="K376" s="15">
        <v>5025.38</v>
      </c>
      <c r="L376" s="15">
        <v>2128</v>
      </c>
      <c r="M376" s="15">
        <v>1740.45999999999</v>
      </c>
      <c r="N376" s="15">
        <f t="shared" ref="N376:N378" si="125">+J376+K376+L376+M376</f>
        <v>10902.839999999991</v>
      </c>
      <c r="O376" s="15">
        <f t="shared" ref="O376:O378" si="126">+I376-N376</f>
        <v>59097.160000000011</v>
      </c>
      <c r="P376" s="5"/>
      <c r="Q376" s="3"/>
      <c r="R376" s="7"/>
      <c r="S376" s="5"/>
      <c r="V376"/>
      <c r="W376"/>
      <c r="X376"/>
      <c r="Y376"/>
      <c r="Z376" s="12"/>
      <c r="AA376" s="12"/>
      <c r="AB376"/>
      <c r="AC376" s="12"/>
      <c r="AD376" s="12"/>
      <c r="AE376" s="12"/>
      <c r="AF376" s="12"/>
    </row>
    <row r="377" spans="1:32" ht="15" x14ac:dyDescent="0.25">
      <c r="A377" s="5" t="s">
        <v>318</v>
      </c>
      <c r="B377" s="5" t="s">
        <v>6</v>
      </c>
      <c r="C377" s="5" t="s">
        <v>270</v>
      </c>
      <c r="D377" s="5" t="s">
        <v>268</v>
      </c>
      <c r="E377" s="8">
        <v>45809</v>
      </c>
      <c r="F377" s="8">
        <v>45992</v>
      </c>
      <c r="G377" s="15">
        <v>50000</v>
      </c>
      <c r="H377" s="15">
        <v>0</v>
      </c>
      <c r="I377" s="15">
        <f t="shared" si="124"/>
        <v>50000</v>
      </c>
      <c r="J377" s="15">
        <v>1435</v>
      </c>
      <c r="K377" s="15">
        <v>1854</v>
      </c>
      <c r="L377" s="15">
        <v>1520</v>
      </c>
      <c r="M377" s="15">
        <v>25</v>
      </c>
      <c r="N377" s="15">
        <f t="shared" si="125"/>
        <v>4834</v>
      </c>
      <c r="O377" s="15">
        <f t="shared" si="126"/>
        <v>45166</v>
      </c>
      <c r="P377" s="5"/>
      <c r="Q377" s="3"/>
      <c r="R377" s="7"/>
      <c r="S377" s="5"/>
      <c r="V377"/>
      <c r="W377"/>
      <c r="X377"/>
      <c r="Y377" s="12"/>
      <c r="Z377" s="12"/>
      <c r="AA377" s="12"/>
      <c r="AB377" s="12"/>
      <c r="AC377" s="12"/>
      <c r="AD377" s="12"/>
      <c r="AE377" s="12"/>
      <c r="AF377" s="12"/>
    </row>
    <row r="378" spans="1:32" ht="15" x14ac:dyDescent="0.25">
      <c r="A378" s="5" t="s">
        <v>133</v>
      </c>
      <c r="B378" s="5" t="s">
        <v>17</v>
      </c>
      <c r="C378" s="5" t="s">
        <v>270</v>
      </c>
      <c r="D378" s="5" t="s">
        <v>268</v>
      </c>
      <c r="E378" s="8">
        <v>45809</v>
      </c>
      <c r="F378" s="8">
        <v>45992</v>
      </c>
      <c r="G378" s="15">
        <v>55000</v>
      </c>
      <c r="H378" s="15">
        <v>0</v>
      </c>
      <c r="I378" s="15">
        <f t="shared" si="124"/>
        <v>55000</v>
      </c>
      <c r="J378" s="15">
        <v>1578.5</v>
      </c>
      <c r="K378" s="15">
        <v>2559.6799999999998</v>
      </c>
      <c r="L378" s="15">
        <v>1672</v>
      </c>
      <c r="M378" s="15">
        <v>25</v>
      </c>
      <c r="N378" s="15">
        <f t="shared" si="125"/>
        <v>5835.18</v>
      </c>
      <c r="O378" s="15">
        <f t="shared" si="126"/>
        <v>49164.82</v>
      </c>
      <c r="P378" s="5"/>
      <c r="Q378" s="3"/>
      <c r="R378" s="7"/>
      <c r="S378" s="5"/>
      <c r="V378"/>
      <c r="W378"/>
      <c r="X378"/>
      <c r="Y378" s="12"/>
      <c r="Z378" s="12"/>
      <c r="AA378" s="12"/>
      <c r="AB378"/>
      <c r="AC378" s="12"/>
      <c r="AD378"/>
      <c r="AE378" s="12"/>
      <c r="AF378" s="12"/>
    </row>
    <row r="379" spans="1:32" ht="15.75" thickBot="1" x14ac:dyDescent="0.3">
      <c r="E379" s="8"/>
      <c r="F379" s="8"/>
      <c r="G379" s="19">
        <f>SUM(G376:G378)</f>
        <v>175000</v>
      </c>
      <c r="H379" s="19">
        <f t="shared" ref="H379:O379" si="127">SUM(H376:H378)</f>
        <v>0</v>
      </c>
      <c r="I379" s="19">
        <f t="shared" si="127"/>
        <v>175000</v>
      </c>
      <c r="J379" s="19">
        <f t="shared" si="127"/>
        <v>5022.5</v>
      </c>
      <c r="K379" s="19">
        <v>9439.06</v>
      </c>
      <c r="L379" s="19">
        <f t="shared" si="127"/>
        <v>5320</v>
      </c>
      <c r="M379" s="19">
        <f t="shared" si="127"/>
        <v>1790.45999999999</v>
      </c>
      <c r="N379" s="19">
        <f t="shared" si="127"/>
        <v>21572.01999999999</v>
      </c>
      <c r="O379" s="19">
        <f t="shared" si="127"/>
        <v>153427.98000000001</v>
      </c>
      <c r="P379" s="5"/>
      <c r="Q379" s="3"/>
      <c r="R379" s="7"/>
      <c r="S379" s="5"/>
      <c r="V379"/>
      <c r="W379"/>
      <c r="X379"/>
      <c r="Y379" s="12"/>
      <c r="Z379" s="12"/>
      <c r="AA379" s="12"/>
      <c r="AB379"/>
      <c r="AC379" s="12"/>
      <c r="AD379"/>
      <c r="AE379" s="12"/>
      <c r="AF379" s="12"/>
    </row>
    <row r="380" spans="1:32" ht="15" x14ac:dyDescent="0.25">
      <c r="A380" s="11" t="s">
        <v>83</v>
      </c>
      <c r="E380" s="8"/>
      <c r="F380" s="8"/>
      <c r="G380" s="15"/>
      <c r="I380" s="15"/>
      <c r="N380" s="15"/>
      <c r="O380" s="15"/>
      <c r="P380" s="5"/>
      <c r="Q380" s="3"/>
      <c r="R380" s="7"/>
      <c r="S380" s="5"/>
      <c r="V380"/>
      <c r="W380"/>
      <c r="X380"/>
      <c r="Y380" s="12"/>
      <c r="Z380" s="12"/>
      <c r="AA380" s="12"/>
      <c r="AB380"/>
      <c r="AC380" s="12"/>
      <c r="AD380"/>
      <c r="AE380" s="12"/>
      <c r="AF380" s="12"/>
    </row>
    <row r="381" spans="1:32" ht="15" x14ac:dyDescent="0.25">
      <c r="A381" s="21" t="s">
        <v>330</v>
      </c>
      <c r="B381" s="21" t="s">
        <v>341</v>
      </c>
      <c r="C381" s="21" t="s">
        <v>331</v>
      </c>
      <c r="D381" s="21" t="s">
        <v>332</v>
      </c>
      <c r="E381" s="21" t="s">
        <v>333</v>
      </c>
      <c r="F381" s="21" t="s">
        <v>334</v>
      </c>
      <c r="G381" s="22" t="s">
        <v>335</v>
      </c>
      <c r="H381" s="22" t="s">
        <v>336</v>
      </c>
      <c r="I381" s="22" t="s">
        <v>337</v>
      </c>
      <c r="J381" s="22" t="s">
        <v>0</v>
      </c>
      <c r="K381" s="22" t="s">
        <v>1</v>
      </c>
      <c r="L381" s="22" t="s">
        <v>2</v>
      </c>
      <c r="M381" s="22" t="s">
        <v>338</v>
      </c>
      <c r="N381" s="22" t="s">
        <v>339</v>
      </c>
      <c r="O381" s="22" t="s">
        <v>340</v>
      </c>
      <c r="P381" s="5"/>
      <c r="Q381" s="3"/>
      <c r="R381" s="7"/>
      <c r="S381" s="5"/>
      <c r="V381"/>
      <c r="W381"/>
      <c r="X381"/>
      <c r="Y381"/>
      <c r="Z381" s="12"/>
      <c r="AA381" s="12"/>
      <c r="AB381"/>
      <c r="AC381" s="12"/>
      <c r="AD381"/>
      <c r="AE381" s="12"/>
      <c r="AF381" s="12"/>
    </row>
    <row r="382" spans="1:32" ht="15" x14ac:dyDescent="0.25">
      <c r="A382" s="5" t="s">
        <v>84</v>
      </c>
      <c r="B382" s="5" t="s">
        <v>6</v>
      </c>
      <c r="C382" s="5" t="s">
        <v>270</v>
      </c>
      <c r="D382" s="5" t="s">
        <v>269</v>
      </c>
      <c r="E382" s="8">
        <v>45778</v>
      </c>
      <c r="F382" s="8">
        <v>45962</v>
      </c>
      <c r="G382" s="15">
        <v>50000</v>
      </c>
      <c r="H382" s="15">
        <v>0</v>
      </c>
      <c r="I382" s="15">
        <f t="shared" ref="I382:I384" si="128">+G382+H382</f>
        <v>50000</v>
      </c>
      <c r="J382" s="15">
        <v>1435</v>
      </c>
      <c r="K382" s="15">
        <v>1854</v>
      </c>
      <c r="L382" s="15">
        <v>1520</v>
      </c>
      <c r="M382" s="15">
        <v>25</v>
      </c>
      <c r="N382" s="15">
        <f t="shared" ref="N382:N384" si="129">+J382+K382+L382+M382</f>
        <v>4834</v>
      </c>
      <c r="O382" s="15">
        <f t="shared" ref="O382:O384" si="130">+I382-N382</f>
        <v>45166</v>
      </c>
      <c r="P382" s="5"/>
      <c r="Q382" s="3"/>
      <c r="R382" s="7"/>
      <c r="S382" s="5"/>
      <c r="V382"/>
      <c r="W382"/>
      <c r="X382"/>
      <c r="Y382" s="12"/>
      <c r="Z382" s="12"/>
      <c r="AA382"/>
      <c r="AB382"/>
      <c r="AC382"/>
      <c r="AD382"/>
      <c r="AE382" s="12"/>
      <c r="AF382" s="12"/>
    </row>
    <row r="383" spans="1:32" ht="15" x14ac:dyDescent="0.25">
      <c r="A383" s="5" t="s">
        <v>85</v>
      </c>
      <c r="B383" s="5" t="s">
        <v>6</v>
      </c>
      <c r="C383" s="5" t="s">
        <v>270</v>
      </c>
      <c r="D383" s="5" t="s">
        <v>269</v>
      </c>
      <c r="E383" s="8">
        <v>45778</v>
      </c>
      <c r="F383" s="8">
        <v>45962</v>
      </c>
      <c r="G383" s="15">
        <v>70000</v>
      </c>
      <c r="H383" s="15">
        <v>0</v>
      </c>
      <c r="I383" s="15">
        <f t="shared" si="128"/>
        <v>70000</v>
      </c>
      <c r="J383" s="15">
        <v>2009</v>
      </c>
      <c r="K383" s="15">
        <v>5368.48</v>
      </c>
      <c r="L383" s="15">
        <v>2128</v>
      </c>
      <c r="M383" s="15">
        <v>25</v>
      </c>
      <c r="N383" s="15">
        <f t="shared" si="129"/>
        <v>9530.48</v>
      </c>
      <c r="O383" s="15">
        <f t="shared" si="130"/>
        <v>60469.520000000004</v>
      </c>
      <c r="P383" s="5"/>
      <c r="Q383" s="3"/>
      <c r="R383" s="7"/>
      <c r="S383" s="5"/>
      <c r="V383"/>
      <c r="W383"/>
      <c r="X383"/>
      <c r="Y383"/>
      <c r="Z383" s="12"/>
      <c r="AA383" s="12"/>
      <c r="AB383" s="12"/>
      <c r="AC383" s="12"/>
      <c r="AD383"/>
      <c r="AE383" s="12"/>
      <c r="AF383" s="12"/>
    </row>
    <row r="384" spans="1:32" ht="15" x14ac:dyDescent="0.25">
      <c r="A384" s="5" t="s">
        <v>86</v>
      </c>
      <c r="B384" s="5" t="s">
        <v>17</v>
      </c>
      <c r="C384" s="5" t="s">
        <v>270</v>
      </c>
      <c r="D384" s="5" t="s">
        <v>268</v>
      </c>
      <c r="E384" s="8">
        <v>45778</v>
      </c>
      <c r="F384" s="8">
        <v>45962</v>
      </c>
      <c r="G384" s="15">
        <v>50000</v>
      </c>
      <c r="H384" s="15">
        <v>0</v>
      </c>
      <c r="I384" s="15">
        <f t="shared" si="128"/>
        <v>50000</v>
      </c>
      <c r="J384" s="15">
        <v>1435</v>
      </c>
      <c r="K384" s="15">
        <v>1854</v>
      </c>
      <c r="L384" s="15">
        <v>1520</v>
      </c>
      <c r="M384" s="15">
        <v>25</v>
      </c>
      <c r="N384" s="15">
        <f t="shared" si="129"/>
        <v>4834</v>
      </c>
      <c r="O384" s="15">
        <f t="shared" si="130"/>
        <v>45166</v>
      </c>
      <c r="P384" s="5"/>
      <c r="Q384" s="3"/>
      <c r="R384" s="7"/>
      <c r="S384" s="5"/>
      <c r="V384"/>
      <c r="W384"/>
      <c r="X384"/>
      <c r="Y384" s="12"/>
      <c r="Z384" s="12"/>
      <c r="AA384" s="12"/>
      <c r="AB384"/>
      <c r="AC384" s="12"/>
      <c r="AD384"/>
      <c r="AE384" s="12"/>
      <c r="AF384" s="12"/>
    </row>
    <row r="385" spans="1:32" ht="12.75" thickBot="1" x14ac:dyDescent="0.25">
      <c r="G385" s="19">
        <f>SUM(G382:G384)</f>
        <v>170000</v>
      </c>
      <c r="H385" s="19">
        <f t="shared" ref="H385:O385" si="131">SUM(H382:H384)</f>
        <v>0</v>
      </c>
      <c r="I385" s="19">
        <f t="shared" si="131"/>
        <v>170000</v>
      </c>
      <c r="J385" s="19">
        <f t="shared" si="131"/>
        <v>4879</v>
      </c>
      <c r="K385" s="19">
        <v>9076.48</v>
      </c>
      <c r="L385" s="19">
        <f t="shared" si="131"/>
        <v>5168</v>
      </c>
      <c r="M385" s="19">
        <f t="shared" si="131"/>
        <v>75</v>
      </c>
      <c r="N385" s="19">
        <f t="shared" si="131"/>
        <v>19198.48</v>
      </c>
      <c r="O385" s="19">
        <f t="shared" si="131"/>
        <v>150801.52000000002</v>
      </c>
    </row>
    <row r="386" spans="1:32" ht="15" x14ac:dyDescent="0.25">
      <c r="E386" s="8"/>
      <c r="F386" s="8"/>
      <c r="G386" s="15"/>
      <c r="I386" s="15"/>
      <c r="N386" s="15"/>
      <c r="O386" s="15"/>
      <c r="P386" s="4"/>
      <c r="Q386" s="3"/>
      <c r="R386" s="7"/>
      <c r="S386" s="5"/>
      <c r="V386"/>
      <c r="W386"/>
      <c r="X386"/>
      <c r="Y386" s="12"/>
      <c r="Z386" s="12"/>
      <c r="AA386"/>
      <c r="AB386"/>
      <c r="AC386"/>
      <c r="AD386"/>
      <c r="AE386" s="12"/>
      <c r="AF386" s="12"/>
    </row>
    <row r="387" spans="1:32" ht="15" x14ac:dyDescent="0.25">
      <c r="E387" s="8"/>
      <c r="F387" s="8"/>
      <c r="G387" s="15"/>
      <c r="I387" s="15"/>
      <c r="N387" s="15"/>
      <c r="O387" s="15"/>
      <c r="P387" s="4"/>
      <c r="Q387" s="3"/>
      <c r="R387" s="7"/>
      <c r="S387" s="5"/>
      <c r="V387"/>
      <c r="W387"/>
      <c r="X387"/>
      <c r="Y387" s="12"/>
      <c r="Z387" s="12"/>
      <c r="AA387"/>
      <c r="AB387"/>
      <c r="AC387"/>
      <c r="AD387"/>
      <c r="AE387" s="12"/>
      <c r="AF387" s="12"/>
    </row>
    <row r="388" spans="1:32" ht="15" x14ac:dyDescent="0.25">
      <c r="A388" s="11" t="s">
        <v>302</v>
      </c>
      <c r="E388" s="8"/>
      <c r="F388" s="8"/>
      <c r="G388" s="15"/>
      <c r="I388" s="15"/>
      <c r="N388" s="15"/>
      <c r="O388" s="15"/>
      <c r="P388" s="4"/>
      <c r="Q388" s="3"/>
      <c r="R388" s="7"/>
      <c r="S388" s="5"/>
      <c r="V388"/>
      <c r="W388"/>
      <c r="X388"/>
      <c r="Y388"/>
      <c r="Z388" s="12"/>
      <c r="AA388"/>
      <c r="AB388"/>
      <c r="AC388"/>
      <c r="AD388"/>
      <c r="AE388" s="12"/>
      <c r="AF388" s="12"/>
    </row>
    <row r="389" spans="1:32" ht="15" x14ac:dyDescent="0.25">
      <c r="A389" s="21" t="s">
        <v>330</v>
      </c>
      <c r="B389" s="21" t="s">
        <v>341</v>
      </c>
      <c r="C389" s="21" t="s">
        <v>331</v>
      </c>
      <c r="D389" s="21" t="s">
        <v>332</v>
      </c>
      <c r="E389" s="21" t="s">
        <v>333</v>
      </c>
      <c r="F389" s="21" t="s">
        <v>334</v>
      </c>
      <c r="G389" s="22" t="s">
        <v>335</v>
      </c>
      <c r="H389" s="22" t="s">
        <v>336</v>
      </c>
      <c r="I389" s="22" t="s">
        <v>337</v>
      </c>
      <c r="J389" s="22" t="s">
        <v>0</v>
      </c>
      <c r="K389" s="22" t="s">
        <v>1</v>
      </c>
      <c r="L389" s="22" t="s">
        <v>2</v>
      </c>
      <c r="M389" s="22" t="s">
        <v>338</v>
      </c>
      <c r="N389" s="22" t="s">
        <v>339</v>
      </c>
      <c r="O389" s="22" t="s">
        <v>340</v>
      </c>
      <c r="P389" s="4"/>
      <c r="Q389" s="3"/>
      <c r="R389" s="7"/>
      <c r="S389" s="5"/>
      <c r="V389"/>
      <c r="W389"/>
      <c r="X389"/>
      <c r="Y389"/>
      <c r="Z389" s="12"/>
      <c r="AA389"/>
      <c r="AB389"/>
      <c r="AC389"/>
      <c r="AD389"/>
      <c r="AE389" s="12"/>
      <c r="AF389" s="12"/>
    </row>
    <row r="390" spans="1:32" ht="15" x14ac:dyDescent="0.25">
      <c r="A390" s="5" t="s">
        <v>297</v>
      </c>
      <c r="B390" s="5" t="s">
        <v>6</v>
      </c>
      <c r="C390" s="5" t="s">
        <v>270</v>
      </c>
      <c r="D390" s="5" t="s">
        <v>268</v>
      </c>
      <c r="E390" s="8">
        <v>45870</v>
      </c>
      <c r="F390" s="8">
        <v>46054</v>
      </c>
      <c r="G390" s="20">
        <v>50000</v>
      </c>
      <c r="H390" s="20">
        <v>0</v>
      </c>
      <c r="I390" s="15">
        <f t="shared" ref="I390" si="132">+G390+H390</f>
        <v>50000</v>
      </c>
      <c r="J390" s="15">
        <v>1435</v>
      </c>
      <c r="K390" s="15">
        <v>1854</v>
      </c>
      <c r="L390" s="15">
        <v>1520</v>
      </c>
      <c r="M390" s="15">
        <v>25</v>
      </c>
      <c r="N390" s="15">
        <f t="shared" ref="N390" si="133">+J390+K390+L390+M390</f>
        <v>4834</v>
      </c>
      <c r="O390" s="15">
        <f t="shared" ref="O390" si="134">+I390-N390</f>
        <v>45166</v>
      </c>
      <c r="P390" s="5"/>
      <c r="Q390" s="3"/>
      <c r="R390" s="7"/>
      <c r="S390" s="5"/>
      <c r="V390"/>
      <c r="W390"/>
      <c r="X390"/>
      <c r="Y390"/>
      <c r="Z390" s="12"/>
      <c r="AA390" s="12"/>
      <c r="AB390" s="12"/>
      <c r="AC390" s="12"/>
      <c r="AD390"/>
      <c r="AE390" s="12"/>
      <c r="AF390" s="12"/>
    </row>
    <row r="391" spans="1:32" ht="15.75" thickBot="1" x14ac:dyDescent="0.3">
      <c r="E391" s="8"/>
      <c r="F391" s="8"/>
      <c r="G391" s="19">
        <f>SUM(G390)</f>
        <v>50000</v>
      </c>
      <c r="H391" s="19">
        <f t="shared" ref="H391:O391" si="135">SUM(H390)</f>
        <v>0</v>
      </c>
      <c r="I391" s="19">
        <f t="shared" si="135"/>
        <v>50000</v>
      </c>
      <c r="J391" s="19">
        <f t="shared" si="135"/>
        <v>1435</v>
      </c>
      <c r="K391" s="19">
        <v>1854</v>
      </c>
      <c r="L391" s="19">
        <f t="shared" si="135"/>
        <v>1520</v>
      </c>
      <c r="M391" s="19">
        <f t="shared" si="135"/>
        <v>25</v>
      </c>
      <c r="N391" s="19">
        <f t="shared" si="135"/>
        <v>4834</v>
      </c>
      <c r="O391" s="19">
        <f t="shared" si="135"/>
        <v>45166</v>
      </c>
      <c r="P391" s="4"/>
      <c r="Q391" s="3"/>
      <c r="R391" s="7"/>
      <c r="S391" s="5"/>
      <c r="V391"/>
      <c r="W391"/>
      <c r="X391"/>
      <c r="Y391" s="12"/>
      <c r="Z391" s="12"/>
      <c r="AA391" s="12"/>
      <c r="AB391" s="12"/>
      <c r="AC391" s="12"/>
      <c r="AD391"/>
      <c r="AE391" s="12"/>
      <c r="AF391" s="12"/>
    </row>
    <row r="392" spans="1:32" ht="15" x14ac:dyDescent="0.25">
      <c r="E392" s="8"/>
      <c r="F392" s="8"/>
      <c r="G392" s="20"/>
      <c r="H392" s="20"/>
      <c r="I392" s="20"/>
      <c r="J392" s="20"/>
      <c r="K392" s="20"/>
      <c r="L392" s="20"/>
      <c r="M392" s="20"/>
      <c r="N392" s="15"/>
      <c r="O392" s="15"/>
      <c r="P392" s="4"/>
      <c r="Q392" s="3"/>
      <c r="R392" s="7"/>
      <c r="S392" s="5"/>
      <c r="V392"/>
      <c r="W392"/>
      <c r="X392"/>
      <c r="Y392" s="12"/>
      <c r="Z392" s="12"/>
      <c r="AA392" s="12"/>
      <c r="AB392" s="12"/>
      <c r="AC392" s="12"/>
      <c r="AD392"/>
      <c r="AE392" s="12"/>
      <c r="AF392" s="12"/>
    </row>
    <row r="393" spans="1:32" ht="15" x14ac:dyDescent="0.25">
      <c r="A393" s="11" t="s">
        <v>61</v>
      </c>
      <c r="E393" s="8"/>
      <c r="F393" s="8"/>
      <c r="G393" s="20"/>
      <c r="H393" s="20"/>
      <c r="I393" s="20"/>
      <c r="J393" s="20"/>
      <c r="K393" s="20"/>
      <c r="L393" s="20"/>
      <c r="M393" s="20"/>
      <c r="N393" s="15"/>
      <c r="O393" s="15"/>
      <c r="P393" s="4"/>
      <c r="Q393" s="3"/>
      <c r="R393" s="7"/>
      <c r="S393" s="5"/>
      <c r="V393"/>
      <c r="W393"/>
      <c r="X393"/>
      <c r="Y393" s="12"/>
      <c r="Z393" s="12"/>
      <c r="AA393" s="12"/>
      <c r="AB393" s="12"/>
      <c r="AC393" s="12"/>
      <c r="AD393"/>
      <c r="AE393" s="12"/>
      <c r="AF393" s="12"/>
    </row>
    <row r="394" spans="1:32" ht="15" x14ac:dyDescent="0.25">
      <c r="A394" s="21" t="s">
        <v>330</v>
      </c>
      <c r="B394" s="21" t="s">
        <v>341</v>
      </c>
      <c r="C394" s="21" t="s">
        <v>331</v>
      </c>
      <c r="D394" s="21" t="s">
        <v>332</v>
      </c>
      <c r="E394" s="21" t="s">
        <v>333</v>
      </c>
      <c r="F394" s="21" t="s">
        <v>334</v>
      </c>
      <c r="G394" s="22" t="s">
        <v>335</v>
      </c>
      <c r="H394" s="22" t="s">
        <v>336</v>
      </c>
      <c r="I394" s="22" t="s">
        <v>337</v>
      </c>
      <c r="J394" s="22" t="s">
        <v>0</v>
      </c>
      <c r="K394" s="22" t="s">
        <v>1</v>
      </c>
      <c r="L394" s="22" t="s">
        <v>2</v>
      </c>
      <c r="M394" s="22" t="s">
        <v>338</v>
      </c>
      <c r="N394" s="22" t="s">
        <v>339</v>
      </c>
      <c r="O394" s="22" t="s">
        <v>340</v>
      </c>
      <c r="P394" s="4"/>
      <c r="Q394" s="3"/>
      <c r="R394" s="7"/>
      <c r="S394" s="5"/>
      <c r="V394"/>
      <c r="W394"/>
      <c r="X394"/>
      <c r="Y394"/>
      <c r="Z394" s="12"/>
      <c r="AA394" s="12"/>
      <c r="AB394" s="12"/>
      <c r="AC394" s="12"/>
      <c r="AD394"/>
      <c r="AE394" s="12"/>
      <c r="AF394" s="12"/>
    </row>
    <row r="395" spans="1:32" ht="15" x14ac:dyDescent="0.25">
      <c r="A395" s="5" t="s">
        <v>62</v>
      </c>
      <c r="B395" s="5" t="s">
        <v>33</v>
      </c>
      <c r="C395" s="5" t="s">
        <v>270</v>
      </c>
      <c r="D395" s="5" t="s">
        <v>268</v>
      </c>
      <c r="E395" s="8">
        <v>45778</v>
      </c>
      <c r="F395" s="8">
        <v>45962</v>
      </c>
      <c r="G395" s="15">
        <v>70000</v>
      </c>
      <c r="H395" s="15">
        <v>0</v>
      </c>
      <c r="I395" s="15">
        <f t="shared" ref="I395" si="136">+G395+H395</f>
        <v>70000</v>
      </c>
      <c r="J395" s="15">
        <v>2009</v>
      </c>
      <c r="K395" s="15">
        <v>5368.48</v>
      </c>
      <c r="L395" s="15">
        <v>2128</v>
      </c>
      <c r="M395" s="15">
        <v>25</v>
      </c>
      <c r="N395" s="15">
        <f t="shared" ref="N395" si="137">+J395+K395+L395+M395</f>
        <v>9530.48</v>
      </c>
      <c r="O395" s="15">
        <f t="shared" ref="O395" si="138">+I395-N395</f>
        <v>60469.520000000004</v>
      </c>
      <c r="P395" s="5"/>
      <c r="Q395" s="3"/>
      <c r="R395" s="7"/>
      <c r="S395" s="5"/>
      <c r="V395"/>
      <c r="W395"/>
      <c r="X395"/>
      <c r="Y395"/>
      <c r="Z395" s="12"/>
      <c r="AA395" s="12"/>
      <c r="AB395" s="12"/>
      <c r="AC395" s="12"/>
      <c r="AD395"/>
      <c r="AE395" s="12"/>
      <c r="AF395" s="12"/>
    </row>
    <row r="396" spans="1:32" ht="15.75" thickBot="1" x14ac:dyDescent="0.3">
      <c r="E396" s="8"/>
      <c r="F396" s="8"/>
      <c r="G396" s="19">
        <f>SUM(G395)</f>
        <v>70000</v>
      </c>
      <c r="H396" s="19">
        <f t="shared" ref="H396:O396" si="139">SUM(H395)</f>
        <v>0</v>
      </c>
      <c r="I396" s="19">
        <f t="shared" si="139"/>
        <v>70000</v>
      </c>
      <c r="J396" s="19">
        <f t="shared" si="139"/>
        <v>2009</v>
      </c>
      <c r="K396" s="19">
        <v>5368.48</v>
      </c>
      <c r="L396" s="19">
        <f t="shared" si="139"/>
        <v>2128</v>
      </c>
      <c r="M396" s="19">
        <f t="shared" si="139"/>
        <v>25</v>
      </c>
      <c r="N396" s="19">
        <f t="shared" si="139"/>
        <v>9530.48</v>
      </c>
      <c r="O396" s="19">
        <f t="shared" si="139"/>
        <v>60469.520000000004</v>
      </c>
      <c r="P396" s="4"/>
      <c r="Q396" s="3"/>
      <c r="R396" s="7"/>
      <c r="S396" s="5"/>
      <c r="V396"/>
      <c r="W396"/>
      <c r="X396"/>
      <c r="Y396"/>
      <c r="Z396" s="12"/>
      <c r="AA396" s="12"/>
      <c r="AB396" s="12"/>
      <c r="AC396" s="12"/>
      <c r="AD396"/>
      <c r="AE396" s="12"/>
      <c r="AF396" s="12"/>
    </row>
    <row r="397" spans="1:32" ht="15" x14ac:dyDescent="0.25">
      <c r="A397" s="11" t="s">
        <v>95</v>
      </c>
      <c r="E397" s="8"/>
      <c r="F397" s="8"/>
      <c r="G397" s="15"/>
      <c r="I397" s="15"/>
      <c r="N397" s="15"/>
      <c r="O397" s="15"/>
      <c r="P397" s="4"/>
      <c r="Q397" s="3"/>
      <c r="R397" s="7"/>
      <c r="S397" s="5"/>
      <c r="V397"/>
      <c r="W397"/>
      <c r="X397"/>
      <c r="Y397" s="12"/>
      <c r="Z397" s="12"/>
      <c r="AA397" s="12"/>
      <c r="AB397" s="12"/>
      <c r="AC397" s="12"/>
      <c r="AD397"/>
      <c r="AE397" s="12"/>
      <c r="AF397" s="12"/>
    </row>
    <row r="398" spans="1:32" ht="15" x14ac:dyDescent="0.25">
      <c r="A398" s="21" t="s">
        <v>330</v>
      </c>
      <c r="B398" s="21" t="s">
        <v>341</v>
      </c>
      <c r="C398" s="21" t="s">
        <v>331</v>
      </c>
      <c r="D398" s="21" t="s">
        <v>332</v>
      </c>
      <c r="E398" s="21" t="s">
        <v>333</v>
      </c>
      <c r="F398" s="21" t="s">
        <v>334</v>
      </c>
      <c r="G398" s="22" t="s">
        <v>335</v>
      </c>
      <c r="H398" s="22" t="s">
        <v>336</v>
      </c>
      <c r="I398" s="22" t="s">
        <v>337</v>
      </c>
      <c r="J398" s="22" t="s">
        <v>0</v>
      </c>
      <c r="K398" s="22" t="s">
        <v>1</v>
      </c>
      <c r="L398" s="22" t="s">
        <v>2</v>
      </c>
      <c r="M398" s="22" t="s">
        <v>338</v>
      </c>
      <c r="N398" s="22" t="s">
        <v>339</v>
      </c>
      <c r="O398" s="22" t="s">
        <v>340</v>
      </c>
      <c r="P398" s="4"/>
      <c r="Q398" s="3"/>
      <c r="R398" s="7"/>
      <c r="S398" s="5"/>
      <c r="V398"/>
      <c r="W398"/>
      <c r="X398"/>
      <c r="Y398" s="12"/>
      <c r="Z398" s="12"/>
      <c r="AA398" s="12"/>
      <c r="AB398" s="12"/>
      <c r="AC398" s="12"/>
      <c r="AD398"/>
      <c r="AE398" s="12"/>
      <c r="AF398" s="12"/>
    </row>
    <row r="399" spans="1:32" ht="15" x14ac:dyDescent="0.25">
      <c r="A399" s="5" t="s">
        <v>98</v>
      </c>
      <c r="B399" s="5" t="s">
        <v>33</v>
      </c>
      <c r="C399" s="5" t="s">
        <v>270</v>
      </c>
      <c r="D399" s="5" t="s">
        <v>269</v>
      </c>
      <c r="E399" s="8">
        <v>45717</v>
      </c>
      <c r="F399" s="8">
        <v>45901</v>
      </c>
      <c r="G399" s="15">
        <v>70000</v>
      </c>
      <c r="H399" s="15">
        <v>0</v>
      </c>
      <c r="I399" s="15">
        <f t="shared" ref="I399:I402" si="140">+G399+H399</f>
        <v>70000</v>
      </c>
      <c r="J399" s="15">
        <v>2009</v>
      </c>
      <c r="K399" s="15">
        <v>5368.48</v>
      </c>
      <c r="L399" s="15">
        <v>2128</v>
      </c>
      <c r="M399" s="15">
        <v>25</v>
      </c>
      <c r="N399" s="15">
        <f t="shared" ref="N399:N402" si="141">+J399+K399+L399+M399</f>
        <v>9530.48</v>
      </c>
      <c r="O399" s="15">
        <f t="shared" ref="O399:O402" si="142">+I399-N399</f>
        <v>60469.520000000004</v>
      </c>
      <c r="P399" s="5"/>
      <c r="Q399" s="3"/>
      <c r="R399" s="7"/>
      <c r="S399" s="5"/>
      <c r="V399"/>
      <c r="W399"/>
      <c r="X399"/>
      <c r="Y399" s="12"/>
      <c r="Z399" s="12"/>
      <c r="AA399" s="12"/>
      <c r="AB399"/>
      <c r="AC399" s="12"/>
      <c r="AD399"/>
      <c r="AE399" s="12"/>
      <c r="AF399" s="12"/>
    </row>
    <row r="400" spans="1:32" s="3" customFormat="1" ht="15" x14ac:dyDescent="0.25">
      <c r="A400" s="10" t="s">
        <v>99</v>
      </c>
      <c r="B400" s="10" t="s">
        <v>6</v>
      </c>
      <c r="C400" s="10" t="s">
        <v>270</v>
      </c>
      <c r="D400" s="10" t="s">
        <v>268</v>
      </c>
      <c r="E400" s="9">
        <v>45717</v>
      </c>
      <c r="F400" s="9">
        <v>45901</v>
      </c>
      <c r="G400" s="15">
        <v>50000</v>
      </c>
      <c r="H400" s="15">
        <v>0</v>
      </c>
      <c r="I400" s="15">
        <f>+G400+H400</f>
        <v>50000</v>
      </c>
      <c r="J400" s="15">
        <v>1435</v>
      </c>
      <c r="K400" s="15">
        <v>1854</v>
      </c>
      <c r="L400" s="15">
        <v>1520</v>
      </c>
      <c r="M400" s="15">
        <v>25</v>
      </c>
      <c r="N400" s="15">
        <f>+J400+K400+L400+M400</f>
        <v>4834</v>
      </c>
      <c r="O400" s="15">
        <f>+I400-N400</f>
        <v>45166</v>
      </c>
      <c r="P400" s="10"/>
      <c r="R400" s="15"/>
      <c r="S400" s="10"/>
      <c r="T400" s="10"/>
      <c r="U400" s="10"/>
      <c r="V400" s="26"/>
      <c r="W400" s="26"/>
      <c r="X400" s="26"/>
      <c r="Y400" s="27"/>
      <c r="Z400" s="27"/>
      <c r="AA400" s="27"/>
      <c r="AB400" s="27"/>
      <c r="AC400" s="27"/>
      <c r="AD400" s="26"/>
      <c r="AE400" s="27"/>
      <c r="AF400" s="27"/>
    </row>
    <row r="401" spans="1:32" s="3" customFormat="1" ht="15" x14ac:dyDescent="0.25">
      <c r="A401" s="10" t="s">
        <v>96</v>
      </c>
      <c r="B401" s="10" t="s">
        <v>97</v>
      </c>
      <c r="C401" s="10" t="s">
        <v>270</v>
      </c>
      <c r="D401" s="10" t="s">
        <v>268</v>
      </c>
      <c r="E401" s="9">
        <v>45717</v>
      </c>
      <c r="F401" s="9">
        <v>45901</v>
      </c>
      <c r="G401" s="15">
        <v>42000</v>
      </c>
      <c r="H401" s="15">
        <v>0</v>
      </c>
      <c r="I401" s="15">
        <f t="shared" si="140"/>
        <v>42000</v>
      </c>
      <c r="J401" s="15">
        <v>1205.4000000000001</v>
      </c>
      <c r="K401" s="15">
        <v>0</v>
      </c>
      <c r="L401" s="15">
        <v>1276.8</v>
      </c>
      <c r="M401" s="15">
        <v>25</v>
      </c>
      <c r="N401" s="15">
        <f t="shared" si="141"/>
        <v>2507.1999999999998</v>
      </c>
      <c r="O401" s="15">
        <f t="shared" si="142"/>
        <v>39492.800000000003</v>
      </c>
      <c r="P401" s="10"/>
      <c r="R401" s="15"/>
      <c r="S401" s="10"/>
      <c r="T401" s="10"/>
      <c r="U401" s="10"/>
      <c r="V401" s="26"/>
      <c r="W401" s="26"/>
      <c r="X401" s="26"/>
      <c r="Y401" s="27"/>
      <c r="Z401" s="27"/>
      <c r="AA401" s="27"/>
      <c r="AB401" s="27"/>
      <c r="AC401" s="27"/>
      <c r="AD401" s="26"/>
      <c r="AE401" s="27"/>
      <c r="AF401" s="27"/>
    </row>
    <row r="402" spans="1:32" ht="15" x14ac:dyDescent="0.25">
      <c r="A402" s="5" t="s">
        <v>100</v>
      </c>
      <c r="B402" s="5" t="s">
        <v>101</v>
      </c>
      <c r="C402" s="5" t="s">
        <v>270</v>
      </c>
      <c r="D402" s="5" t="s">
        <v>269</v>
      </c>
      <c r="E402" s="8">
        <v>45717</v>
      </c>
      <c r="F402" s="8">
        <v>45901</v>
      </c>
      <c r="G402" s="15">
        <v>30000</v>
      </c>
      <c r="H402" s="15">
        <v>0</v>
      </c>
      <c r="I402" s="15">
        <f t="shared" si="140"/>
        <v>30000</v>
      </c>
      <c r="J402" s="15">
        <v>861</v>
      </c>
      <c r="K402" s="15">
        <v>0</v>
      </c>
      <c r="L402" s="15">
        <v>912</v>
      </c>
      <c r="M402" s="15">
        <v>25</v>
      </c>
      <c r="N402" s="15">
        <f t="shared" si="141"/>
        <v>1798</v>
      </c>
      <c r="O402" s="15">
        <f t="shared" si="142"/>
        <v>28202</v>
      </c>
      <c r="P402" s="5"/>
      <c r="Q402" s="3"/>
      <c r="R402" s="7"/>
      <c r="S402" s="5"/>
      <c r="V402"/>
      <c r="W402"/>
      <c r="X402"/>
      <c r="Y402"/>
      <c r="Z402" s="12"/>
      <c r="AA402"/>
      <c r="AB402"/>
      <c r="AC402"/>
      <c r="AD402"/>
      <c r="AE402" s="12"/>
      <c r="AF402" s="12"/>
    </row>
    <row r="403" spans="1:32" ht="15.75" thickBot="1" x14ac:dyDescent="0.3">
      <c r="E403" s="8"/>
      <c r="F403" s="8"/>
      <c r="G403" s="19">
        <f>SUM(G399:G402)</f>
        <v>192000</v>
      </c>
      <c r="H403" s="19">
        <f t="shared" ref="H403:O403" si="143">SUM(H399:H402)</f>
        <v>0</v>
      </c>
      <c r="I403" s="19">
        <f t="shared" si="143"/>
        <v>192000</v>
      </c>
      <c r="J403" s="19">
        <f t="shared" si="143"/>
        <v>5510.4</v>
      </c>
      <c r="K403" s="19">
        <f t="shared" si="143"/>
        <v>7222.48</v>
      </c>
      <c r="L403" s="19">
        <f t="shared" si="143"/>
        <v>5836.8</v>
      </c>
      <c r="M403" s="19">
        <f t="shared" si="143"/>
        <v>100</v>
      </c>
      <c r="N403" s="19">
        <f t="shared" si="143"/>
        <v>18669.68</v>
      </c>
      <c r="O403" s="19">
        <f t="shared" si="143"/>
        <v>173330.32</v>
      </c>
      <c r="P403" s="4"/>
      <c r="Q403" s="3"/>
      <c r="R403" s="7"/>
      <c r="S403" s="5"/>
      <c r="V403"/>
      <c r="W403"/>
      <c r="X403"/>
      <c r="Y403"/>
      <c r="Z403" s="12"/>
      <c r="AA403"/>
      <c r="AB403"/>
      <c r="AC403"/>
      <c r="AD403"/>
      <c r="AE403" s="12"/>
      <c r="AF403" s="12"/>
    </row>
    <row r="404" spans="1:32" ht="15" x14ac:dyDescent="0.25">
      <c r="E404" s="8"/>
      <c r="F404" s="8"/>
      <c r="G404" s="15"/>
      <c r="I404" s="15"/>
      <c r="N404" s="15"/>
      <c r="O404" s="15"/>
      <c r="P404" s="4"/>
      <c r="Q404" s="3"/>
      <c r="R404" s="7"/>
      <c r="S404" s="5"/>
      <c r="V404"/>
      <c r="W404"/>
      <c r="X404"/>
      <c r="Y404"/>
      <c r="Z404" s="12"/>
      <c r="AA404"/>
      <c r="AB404"/>
      <c r="AC404"/>
      <c r="AD404"/>
      <c r="AE404" s="12"/>
      <c r="AF404" s="12"/>
    </row>
    <row r="405" spans="1:32" ht="15" x14ac:dyDescent="0.25">
      <c r="A405" s="11" t="s">
        <v>275</v>
      </c>
      <c r="E405" s="8"/>
      <c r="F405" s="8"/>
      <c r="G405" s="15"/>
      <c r="I405" s="15"/>
      <c r="N405" s="15"/>
      <c r="O405" s="15"/>
      <c r="P405" s="4"/>
      <c r="Q405" s="3"/>
      <c r="R405" s="7"/>
      <c r="S405" s="5"/>
      <c r="V405"/>
      <c r="W405"/>
      <c r="X405"/>
      <c r="Y405" s="12"/>
      <c r="Z405" s="12"/>
      <c r="AA405"/>
      <c r="AB405"/>
      <c r="AC405"/>
      <c r="AD405"/>
      <c r="AE405" s="12"/>
      <c r="AF405" s="12"/>
    </row>
    <row r="406" spans="1:32" ht="15" x14ac:dyDescent="0.25">
      <c r="A406" s="21" t="s">
        <v>330</v>
      </c>
      <c r="B406" s="21" t="s">
        <v>341</v>
      </c>
      <c r="C406" s="21" t="s">
        <v>331</v>
      </c>
      <c r="D406" s="21" t="s">
        <v>332</v>
      </c>
      <c r="E406" s="21" t="s">
        <v>333</v>
      </c>
      <c r="F406" s="21" t="s">
        <v>334</v>
      </c>
      <c r="G406" s="22" t="s">
        <v>335</v>
      </c>
      <c r="H406" s="22" t="s">
        <v>336</v>
      </c>
      <c r="I406" s="22" t="s">
        <v>337</v>
      </c>
      <c r="J406" s="22" t="s">
        <v>0</v>
      </c>
      <c r="K406" s="22" t="s">
        <v>1</v>
      </c>
      <c r="L406" s="22" t="s">
        <v>2</v>
      </c>
      <c r="M406" s="22" t="s">
        <v>338</v>
      </c>
      <c r="N406" s="22" t="s">
        <v>339</v>
      </c>
      <c r="O406" s="22" t="s">
        <v>340</v>
      </c>
      <c r="P406" s="4"/>
      <c r="Q406" s="3"/>
      <c r="R406" s="7"/>
      <c r="S406" s="5"/>
      <c r="V406"/>
      <c r="W406"/>
      <c r="X406"/>
      <c r="Y406" s="12"/>
      <c r="Z406" s="12"/>
      <c r="AA406"/>
      <c r="AB406"/>
      <c r="AC406"/>
      <c r="AD406"/>
      <c r="AE406" s="12"/>
      <c r="AF406" s="12"/>
    </row>
    <row r="407" spans="1:32" ht="15" x14ac:dyDescent="0.25">
      <c r="A407" s="5" t="s">
        <v>283</v>
      </c>
      <c r="B407" s="5" t="s">
        <v>8</v>
      </c>
      <c r="C407" s="5" t="s">
        <v>270</v>
      </c>
      <c r="D407" s="5" t="s">
        <v>269</v>
      </c>
      <c r="E407" s="8">
        <v>45778</v>
      </c>
      <c r="F407" s="8">
        <v>45962</v>
      </c>
      <c r="G407" s="15">
        <v>51577.97</v>
      </c>
      <c r="H407" s="15">
        <v>0</v>
      </c>
      <c r="I407" s="15">
        <f t="shared" ref="I407:I408" si="144">+G407+H407</f>
        <v>51577.97</v>
      </c>
      <c r="J407" s="15">
        <v>1480.29</v>
      </c>
      <c r="K407" s="15">
        <v>2076.71</v>
      </c>
      <c r="L407" s="15">
        <v>1567.97</v>
      </c>
      <c r="M407" s="15">
        <v>30463.019999999899</v>
      </c>
      <c r="N407" s="15">
        <f t="shared" ref="N407:N408" si="145">+J407+K407+L407+M407</f>
        <v>35587.989999999896</v>
      </c>
      <c r="O407" s="15">
        <f t="shared" ref="O407:O408" si="146">+I407-N407</f>
        <v>15989.980000000105</v>
      </c>
      <c r="P407" s="5"/>
      <c r="Q407" s="3"/>
      <c r="R407" s="7"/>
      <c r="S407" s="5"/>
      <c r="V407"/>
      <c r="W407"/>
      <c r="X407"/>
      <c r="Y407" s="12"/>
      <c r="Z407" s="12"/>
      <c r="AA407" s="12"/>
      <c r="AB407" s="12"/>
      <c r="AC407" s="12"/>
      <c r="AD407"/>
      <c r="AE407" s="12"/>
      <c r="AF407" s="12"/>
    </row>
    <row r="408" spans="1:32" ht="15" x14ac:dyDescent="0.25">
      <c r="A408" s="5" t="s">
        <v>276</v>
      </c>
      <c r="B408" s="5" t="s">
        <v>17</v>
      </c>
      <c r="C408" s="5" t="s">
        <v>270</v>
      </c>
      <c r="D408" s="5" t="s">
        <v>268</v>
      </c>
      <c r="E408" s="8">
        <v>45717</v>
      </c>
      <c r="F408" s="18" t="s">
        <v>342</v>
      </c>
      <c r="G408" s="15">
        <v>55000</v>
      </c>
      <c r="H408" s="15">
        <v>0</v>
      </c>
      <c r="I408" s="15">
        <f t="shared" si="144"/>
        <v>55000</v>
      </c>
      <c r="J408" s="15">
        <v>1578.5</v>
      </c>
      <c r="K408" s="15">
        <v>2559.6799999999998</v>
      </c>
      <c r="L408" s="15">
        <v>1672</v>
      </c>
      <c r="M408" s="15">
        <v>25</v>
      </c>
      <c r="N408" s="15">
        <f t="shared" si="145"/>
        <v>5835.18</v>
      </c>
      <c r="O408" s="15">
        <f t="shared" si="146"/>
        <v>49164.82</v>
      </c>
      <c r="P408" s="5"/>
      <c r="Q408" s="3"/>
      <c r="R408" s="7"/>
      <c r="S408" s="5"/>
      <c r="V408"/>
      <c r="W408"/>
      <c r="X408"/>
      <c r="Y408" s="12"/>
      <c r="Z408" s="12"/>
      <c r="AA408" s="12"/>
      <c r="AB408" s="12"/>
      <c r="AC408" s="12"/>
      <c r="AD408"/>
      <c r="AE408" s="12"/>
      <c r="AF408" s="12"/>
    </row>
    <row r="409" spans="1:32" ht="15.75" thickBot="1" x14ac:dyDescent="0.3">
      <c r="E409" s="8"/>
      <c r="F409" s="18"/>
      <c r="G409" s="19">
        <f>SUM(G407:G408)</f>
        <v>106577.97</v>
      </c>
      <c r="H409" s="19">
        <f t="shared" ref="H409:O409" si="147">SUM(H407:H408)</f>
        <v>0</v>
      </c>
      <c r="I409" s="19">
        <f t="shared" si="147"/>
        <v>106577.97</v>
      </c>
      <c r="J409" s="19">
        <f t="shared" si="147"/>
        <v>3058.79</v>
      </c>
      <c r="K409" s="19">
        <v>4636.3899999999994</v>
      </c>
      <c r="L409" s="19">
        <f t="shared" si="147"/>
        <v>3239.9700000000003</v>
      </c>
      <c r="M409" s="19">
        <f t="shared" si="147"/>
        <v>30488.019999999899</v>
      </c>
      <c r="N409" s="19">
        <f t="shared" si="147"/>
        <v>41423.169999999896</v>
      </c>
      <c r="O409" s="19">
        <f t="shared" si="147"/>
        <v>65154.800000000105</v>
      </c>
      <c r="P409" s="4"/>
      <c r="Q409" s="3"/>
      <c r="R409" s="7"/>
      <c r="S409" s="5"/>
      <c r="V409"/>
      <c r="W409"/>
      <c r="X409"/>
      <c r="Y409" s="12"/>
      <c r="Z409" s="12"/>
      <c r="AA409" s="12"/>
      <c r="AB409" s="12"/>
      <c r="AC409" s="12"/>
      <c r="AD409"/>
      <c r="AE409" s="12"/>
      <c r="AF409" s="12"/>
    </row>
    <row r="410" spans="1:32" ht="15" x14ac:dyDescent="0.25">
      <c r="E410" s="8"/>
      <c r="F410" s="18"/>
      <c r="G410" s="15"/>
      <c r="I410" s="15"/>
      <c r="N410" s="15"/>
      <c r="O410" s="15"/>
      <c r="P410" s="4"/>
      <c r="Q410" s="3"/>
      <c r="R410" s="7"/>
      <c r="S410" s="5"/>
      <c r="V410"/>
      <c r="W410"/>
      <c r="X410"/>
      <c r="Y410"/>
      <c r="Z410" s="12"/>
      <c r="AA410" s="12"/>
      <c r="AB410" s="12"/>
      <c r="AC410" s="12"/>
      <c r="AD410"/>
      <c r="AE410" s="12"/>
      <c r="AF410" s="12"/>
    </row>
    <row r="411" spans="1:32" ht="15" x14ac:dyDescent="0.25">
      <c r="A411" s="11" t="s">
        <v>87</v>
      </c>
      <c r="E411" s="8"/>
      <c r="F411" s="18"/>
      <c r="G411" s="15"/>
      <c r="I411" s="15"/>
      <c r="N411" s="15"/>
      <c r="O411" s="15"/>
      <c r="P411" s="4"/>
      <c r="Q411" s="3"/>
      <c r="R411" s="7"/>
      <c r="S411" s="5"/>
      <c r="V411"/>
      <c r="W411"/>
      <c r="X411"/>
      <c r="Y411"/>
      <c r="Z411" s="12"/>
      <c r="AA411" s="12"/>
      <c r="AB411" s="12"/>
      <c r="AC411" s="12"/>
      <c r="AD411"/>
      <c r="AE411" s="12"/>
      <c r="AF411" s="12"/>
    </row>
    <row r="412" spans="1:32" ht="15" x14ac:dyDescent="0.25">
      <c r="A412" s="21" t="s">
        <v>330</v>
      </c>
      <c r="B412" s="21" t="s">
        <v>341</v>
      </c>
      <c r="C412" s="21" t="s">
        <v>331</v>
      </c>
      <c r="D412" s="21" t="s">
        <v>332</v>
      </c>
      <c r="E412" s="21" t="s">
        <v>333</v>
      </c>
      <c r="F412" s="21" t="s">
        <v>334</v>
      </c>
      <c r="G412" s="22" t="s">
        <v>335</v>
      </c>
      <c r="H412" s="22" t="s">
        <v>336</v>
      </c>
      <c r="I412" s="22" t="s">
        <v>337</v>
      </c>
      <c r="J412" s="22" t="s">
        <v>0</v>
      </c>
      <c r="K412" s="22" t="s">
        <v>1</v>
      </c>
      <c r="L412" s="22" t="s">
        <v>2</v>
      </c>
      <c r="M412" s="22" t="s">
        <v>338</v>
      </c>
      <c r="N412" s="22" t="s">
        <v>339</v>
      </c>
      <c r="O412" s="22" t="s">
        <v>340</v>
      </c>
      <c r="P412" s="4"/>
      <c r="Q412" s="3"/>
      <c r="R412" s="7"/>
      <c r="S412" s="5"/>
      <c r="V412"/>
      <c r="W412"/>
      <c r="X412"/>
      <c r="Y412"/>
      <c r="Z412" s="12"/>
      <c r="AA412" s="12"/>
      <c r="AB412" s="12"/>
      <c r="AC412" s="12"/>
      <c r="AD412"/>
      <c r="AE412" s="12"/>
      <c r="AF412" s="12"/>
    </row>
    <row r="413" spans="1:32" ht="15" x14ac:dyDescent="0.25">
      <c r="A413" s="5" t="s">
        <v>89</v>
      </c>
      <c r="B413" s="5" t="s">
        <v>33</v>
      </c>
      <c r="C413" s="5" t="s">
        <v>270</v>
      </c>
      <c r="D413" s="5" t="s">
        <v>269</v>
      </c>
      <c r="E413" s="8">
        <v>45778</v>
      </c>
      <c r="F413" s="8">
        <v>45962</v>
      </c>
      <c r="G413" s="15">
        <v>70000</v>
      </c>
      <c r="H413" s="15">
        <v>0</v>
      </c>
      <c r="I413" s="15">
        <f t="shared" ref="I413:I414" si="148">+G413+H413</f>
        <v>70000</v>
      </c>
      <c r="J413" s="15">
        <v>2009</v>
      </c>
      <c r="K413" s="15">
        <v>5368.48</v>
      </c>
      <c r="L413" s="15">
        <v>2128</v>
      </c>
      <c r="M413" s="15">
        <v>25</v>
      </c>
      <c r="N413" s="15">
        <f t="shared" ref="N413:N414" si="149">+J413+K413+L413+M413</f>
        <v>9530.48</v>
      </c>
      <c r="O413" s="15">
        <f t="shared" ref="O413:O414" si="150">+I413-N413</f>
        <v>60469.520000000004</v>
      </c>
      <c r="P413" s="5"/>
      <c r="Q413" s="3"/>
      <c r="R413" s="7"/>
      <c r="S413" s="5"/>
      <c r="V413"/>
      <c r="W413"/>
      <c r="X413"/>
      <c r="Y413" s="12"/>
      <c r="Z413" s="12"/>
      <c r="AA413" s="12"/>
      <c r="AB413" s="12"/>
      <c r="AC413" s="12"/>
      <c r="AD413"/>
      <c r="AE413" s="12"/>
      <c r="AF413" s="12"/>
    </row>
    <row r="414" spans="1:32" ht="15" x14ac:dyDescent="0.25">
      <c r="A414" s="5" t="s">
        <v>88</v>
      </c>
      <c r="B414" s="5" t="s">
        <v>6</v>
      </c>
      <c r="C414" s="5" t="s">
        <v>270</v>
      </c>
      <c r="D414" s="5" t="s">
        <v>269</v>
      </c>
      <c r="E414" s="8">
        <v>45778</v>
      </c>
      <c r="F414" s="8">
        <v>45962</v>
      </c>
      <c r="G414" s="15">
        <v>50000</v>
      </c>
      <c r="H414" s="15">
        <v>0</v>
      </c>
      <c r="I414" s="15">
        <f t="shared" si="148"/>
        <v>50000</v>
      </c>
      <c r="J414" s="15">
        <v>1435</v>
      </c>
      <c r="K414" s="15">
        <v>1854</v>
      </c>
      <c r="L414" s="15">
        <v>1520</v>
      </c>
      <c r="M414" s="15">
        <v>1308.3599999999899</v>
      </c>
      <c r="N414" s="15">
        <f t="shared" si="149"/>
        <v>6117.3599999999897</v>
      </c>
      <c r="O414" s="15">
        <f t="shared" si="150"/>
        <v>43882.640000000014</v>
      </c>
      <c r="P414" s="5"/>
      <c r="Q414" s="3"/>
      <c r="R414" s="7"/>
      <c r="S414" s="5"/>
      <c r="V414"/>
      <c r="W414"/>
      <c r="X414"/>
      <c r="Y414" s="12"/>
      <c r="Z414" s="12"/>
      <c r="AA414" s="12"/>
      <c r="AB414" s="12"/>
      <c r="AC414" s="12"/>
      <c r="AD414"/>
      <c r="AE414" s="12"/>
      <c r="AF414" s="12"/>
    </row>
    <row r="415" spans="1:32" ht="15.75" thickBot="1" x14ac:dyDescent="0.3">
      <c r="E415" s="8"/>
      <c r="F415" s="8"/>
      <c r="G415" s="19">
        <f>SUM(G413:G414)</f>
        <v>120000</v>
      </c>
      <c r="H415" s="19">
        <f t="shared" ref="H415:O415" si="151">SUM(H413:H414)</f>
        <v>0</v>
      </c>
      <c r="I415" s="19">
        <f t="shared" si="151"/>
        <v>120000</v>
      </c>
      <c r="J415" s="19">
        <f t="shared" si="151"/>
        <v>3444</v>
      </c>
      <c r="K415" s="19">
        <v>7222.48</v>
      </c>
      <c r="L415" s="19">
        <f t="shared" si="151"/>
        <v>3648</v>
      </c>
      <c r="M415" s="19">
        <f t="shared" si="151"/>
        <v>1333.3599999999899</v>
      </c>
      <c r="N415" s="19">
        <f t="shared" si="151"/>
        <v>15647.839999999989</v>
      </c>
      <c r="O415" s="19">
        <f t="shared" si="151"/>
        <v>104352.16000000002</v>
      </c>
      <c r="P415" s="4"/>
      <c r="Q415" s="3"/>
      <c r="R415" s="7"/>
      <c r="S415" s="5"/>
      <c r="V415"/>
      <c r="W415"/>
      <c r="X415"/>
      <c r="Y415" s="12"/>
      <c r="Z415" s="12"/>
      <c r="AA415" s="12"/>
      <c r="AB415" s="12"/>
      <c r="AC415" s="12"/>
      <c r="AD415"/>
      <c r="AE415" s="12"/>
      <c r="AF415" s="12"/>
    </row>
    <row r="416" spans="1:32" ht="15" x14ac:dyDescent="0.25">
      <c r="E416" s="8"/>
      <c r="F416" s="8"/>
      <c r="G416" s="15"/>
      <c r="I416" s="15"/>
      <c r="N416" s="15"/>
      <c r="O416" s="15"/>
      <c r="P416" s="4"/>
      <c r="Q416" s="3"/>
      <c r="R416" s="7"/>
      <c r="S416" s="5"/>
      <c r="V416"/>
      <c r="W416"/>
      <c r="X416"/>
      <c r="Y416" s="12"/>
      <c r="Z416" s="12"/>
      <c r="AA416" s="12"/>
      <c r="AB416" s="12"/>
      <c r="AC416" s="12"/>
      <c r="AD416"/>
      <c r="AE416" s="12"/>
      <c r="AF416" s="12"/>
    </row>
    <row r="417" spans="1:32" ht="15" x14ac:dyDescent="0.25">
      <c r="A417" s="11" t="s">
        <v>63</v>
      </c>
      <c r="E417" s="8"/>
      <c r="F417" s="8"/>
      <c r="G417" s="15"/>
      <c r="I417" s="15"/>
      <c r="N417" s="15"/>
      <c r="O417" s="15"/>
      <c r="P417" s="4"/>
      <c r="Q417" s="3"/>
      <c r="R417" s="7"/>
      <c r="S417" s="5"/>
      <c r="V417"/>
      <c r="W417"/>
      <c r="X417"/>
      <c r="Y417" s="12"/>
      <c r="Z417" s="12"/>
      <c r="AA417" s="12"/>
      <c r="AB417" s="12"/>
      <c r="AC417" s="12"/>
      <c r="AD417"/>
      <c r="AE417" s="12"/>
      <c r="AF417" s="12"/>
    </row>
    <row r="418" spans="1:32" ht="15" x14ac:dyDescent="0.25">
      <c r="A418" s="21" t="s">
        <v>330</v>
      </c>
      <c r="B418" s="21" t="s">
        <v>341</v>
      </c>
      <c r="C418" s="21" t="s">
        <v>331</v>
      </c>
      <c r="D418" s="21" t="s">
        <v>332</v>
      </c>
      <c r="E418" s="21" t="s">
        <v>333</v>
      </c>
      <c r="F418" s="21" t="s">
        <v>334</v>
      </c>
      <c r="G418" s="22" t="s">
        <v>335</v>
      </c>
      <c r="H418" s="22" t="s">
        <v>336</v>
      </c>
      <c r="I418" s="22" t="s">
        <v>337</v>
      </c>
      <c r="J418" s="22" t="s">
        <v>0</v>
      </c>
      <c r="K418" s="22" t="s">
        <v>1</v>
      </c>
      <c r="L418" s="22" t="s">
        <v>2</v>
      </c>
      <c r="M418" s="22" t="s">
        <v>338</v>
      </c>
      <c r="N418" s="22" t="s">
        <v>339</v>
      </c>
      <c r="O418" s="22" t="s">
        <v>340</v>
      </c>
      <c r="P418" s="4"/>
      <c r="Q418" s="3"/>
      <c r="R418" s="7"/>
      <c r="S418" s="5"/>
      <c r="V418"/>
      <c r="W418"/>
      <c r="X418"/>
      <c r="Y418" s="12"/>
      <c r="Z418" s="12"/>
      <c r="AA418" s="12"/>
      <c r="AB418" s="12"/>
      <c r="AC418" s="12"/>
      <c r="AD418"/>
      <c r="AE418" s="12"/>
      <c r="AF418" s="12"/>
    </row>
    <row r="419" spans="1:32" ht="15" x14ac:dyDescent="0.25">
      <c r="A419" s="5" t="s">
        <v>64</v>
      </c>
      <c r="B419" s="5" t="s">
        <v>33</v>
      </c>
      <c r="C419" s="5" t="s">
        <v>270</v>
      </c>
      <c r="D419" s="5" t="s">
        <v>268</v>
      </c>
      <c r="E419" s="8">
        <v>45839</v>
      </c>
      <c r="F419" s="8">
        <v>46023</v>
      </c>
      <c r="G419" s="15">
        <v>70000</v>
      </c>
      <c r="H419" s="15">
        <v>0</v>
      </c>
      <c r="I419" s="15">
        <f t="shared" ref="I419:I420" si="152">+G419+H419</f>
        <v>70000</v>
      </c>
      <c r="J419" s="15">
        <v>2009</v>
      </c>
      <c r="K419" s="15">
        <v>5368.48</v>
      </c>
      <c r="L419" s="15">
        <v>2128</v>
      </c>
      <c r="M419" s="15">
        <v>25</v>
      </c>
      <c r="N419" s="15">
        <f t="shared" ref="N419:N420" si="153">+J419+K419+L419+M419</f>
        <v>9530.48</v>
      </c>
      <c r="O419" s="15">
        <f t="shared" ref="O419:O420" si="154">+I419-N419</f>
        <v>60469.520000000004</v>
      </c>
      <c r="P419" s="5"/>
      <c r="Q419" s="3"/>
      <c r="R419" s="7"/>
      <c r="S419" s="5"/>
      <c r="V419"/>
      <c r="W419"/>
      <c r="X419"/>
      <c r="Y419" s="12"/>
      <c r="Z419" s="12"/>
      <c r="AA419" s="12"/>
      <c r="AB419" s="12"/>
      <c r="AC419" s="12"/>
      <c r="AD419"/>
      <c r="AE419" s="12"/>
      <c r="AF419" s="12"/>
    </row>
    <row r="420" spans="1:32" ht="15" x14ac:dyDescent="0.25">
      <c r="A420" s="5" t="s">
        <v>284</v>
      </c>
      <c r="B420" s="5" t="s">
        <v>6</v>
      </c>
      <c r="C420" s="5" t="s">
        <v>270</v>
      </c>
      <c r="D420" s="5" t="s">
        <v>269</v>
      </c>
      <c r="E420" s="8">
        <v>45778</v>
      </c>
      <c r="F420" s="8">
        <v>45962</v>
      </c>
      <c r="G420" s="15">
        <v>50000</v>
      </c>
      <c r="H420" s="15">
        <v>0</v>
      </c>
      <c r="I420" s="15">
        <f t="shared" si="152"/>
        <v>50000</v>
      </c>
      <c r="J420" s="15">
        <v>1435</v>
      </c>
      <c r="K420" s="15">
        <v>1854</v>
      </c>
      <c r="L420" s="15">
        <v>1520</v>
      </c>
      <c r="M420" s="15">
        <v>1305.97999999999</v>
      </c>
      <c r="N420" s="15">
        <f t="shared" si="153"/>
        <v>6114.9799999999905</v>
      </c>
      <c r="O420" s="15">
        <f t="shared" si="154"/>
        <v>43885.020000000011</v>
      </c>
      <c r="P420" s="5"/>
      <c r="Q420" s="3"/>
      <c r="R420" s="7"/>
      <c r="S420" s="5"/>
      <c r="V420"/>
      <c r="W420"/>
      <c r="X420"/>
      <c r="Y420" s="12"/>
      <c r="Z420" s="12"/>
      <c r="AA420" s="12"/>
      <c r="AB420"/>
      <c r="AC420" s="12"/>
      <c r="AD420"/>
      <c r="AE420" s="12"/>
      <c r="AF420" s="12"/>
    </row>
    <row r="421" spans="1:32" ht="15.75" thickBot="1" x14ac:dyDescent="0.3">
      <c r="E421" s="8"/>
      <c r="F421" s="8"/>
      <c r="G421" s="19">
        <f>SUM(G419:G420)</f>
        <v>120000</v>
      </c>
      <c r="H421" s="19">
        <f t="shared" ref="H421:O421" si="155">SUM(H419:H420)</f>
        <v>0</v>
      </c>
      <c r="I421" s="19">
        <f t="shared" si="155"/>
        <v>120000</v>
      </c>
      <c r="J421" s="19">
        <f t="shared" si="155"/>
        <v>3444</v>
      </c>
      <c r="K421" s="19">
        <v>7222.48</v>
      </c>
      <c r="L421" s="19">
        <f t="shared" si="155"/>
        <v>3648</v>
      </c>
      <c r="M421" s="19">
        <f t="shared" si="155"/>
        <v>1330.97999999999</v>
      </c>
      <c r="N421" s="19">
        <f t="shared" si="155"/>
        <v>15645.45999999999</v>
      </c>
      <c r="O421" s="19">
        <f t="shared" si="155"/>
        <v>104354.54000000001</v>
      </c>
      <c r="P421" s="4"/>
      <c r="Q421" s="3"/>
      <c r="R421" s="7"/>
      <c r="S421" s="5"/>
      <c r="V421"/>
      <c r="W421"/>
      <c r="X421"/>
      <c r="Y421"/>
      <c r="Z421" s="12"/>
      <c r="AA421" s="12"/>
      <c r="AB421"/>
      <c r="AC421" s="12"/>
      <c r="AD421"/>
      <c r="AE421" s="12"/>
      <c r="AF421" s="12"/>
    </row>
    <row r="422" spans="1:32" ht="15" x14ac:dyDescent="0.25">
      <c r="A422" s="11" t="s">
        <v>124</v>
      </c>
      <c r="E422" s="8"/>
      <c r="F422" s="8"/>
      <c r="G422" s="15"/>
      <c r="I422" s="15"/>
      <c r="N422" s="15"/>
      <c r="O422" s="15"/>
      <c r="P422" s="4"/>
      <c r="Q422" s="3"/>
      <c r="R422" s="7"/>
      <c r="S422" s="5"/>
      <c r="V422"/>
      <c r="W422"/>
      <c r="X422"/>
      <c r="Y422"/>
      <c r="Z422" s="12"/>
      <c r="AA422" s="12"/>
      <c r="AB422"/>
      <c r="AC422" s="12"/>
      <c r="AD422"/>
      <c r="AE422" s="12"/>
      <c r="AF422" s="12"/>
    </row>
    <row r="423" spans="1:32" ht="15" x14ac:dyDescent="0.25">
      <c r="A423" s="21" t="s">
        <v>330</v>
      </c>
      <c r="B423" s="21" t="s">
        <v>341</v>
      </c>
      <c r="C423" s="21" t="s">
        <v>331</v>
      </c>
      <c r="D423" s="21" t="s">
        <v>332</v>
      </c>
      <c r="E423" s="21" t="s">
        <v>333</v>
      </c>
      <c r="F423" s="21" t="s">
        <v>334</v>
      </c>
      <c r="G423" s="22" t="s">
        <v>335</v>
      </c>
      <c r="H423" s="22" t="s">
        <v>336</v>
      </c>
      <c r="I423" s="22" t="s">
        <v>337</v>
      </c>
      <c r="J423" s="22" t="s">
        <v>0</v>
      </c>
      <c r="K423" s="22" t="s">
        <v>1</v>
      </c>
      <c r="L423" s="22" t="s">
        <v>2</v>
      </c>
      <c r="M423" s="22" t="s">
        <v>338</v>
      </c>
      <c r="N423" s="22" t="s">
        <v>339</v>
      </c>
      <c r="O423" s="22" t="s">
        <v>340</v>
      </c>
      <c r="P423" s="4"/>
      <c r="Q423" s="3"/>
      <c r="R423" s="7"/>
      <c r="S423" s="5"/>
      <c r="V423"/>
      <c r="W423"/>
      <c r="X423"/>
      <c r="Y423"/>
      <c r="Z423" s="12"/>
      <c r="AA423" s="12"/>
      <c r="AB423"/>
      <c r="AC423" s="12"/>
      <c r="AD423"/>
      <c r="AE423" s="12"/>
      <c r="AF423" s="12"/>
    </row>
    <row r="424" spans="1:32" s="3" customFormat="1" ht="15" x14ac:dyDescent="0.25">
      <c r="A424" s="10" t="s">
        <v>126</v>
      </c>
      <c r="B424" s="10" t="s">
        <v>6</v>
      </c>
      <c r="C424" s="10" t="s">
        <v>270</v>
      </c>
      <c r="D424" s="10" t="s">
        <v>268</v>
      </c>
      <c r="E424" s="9">
        <v>45839</v>
      </c>
      <c r="F424" s="9">
        <v>46023</v>
      </c>
      <c r="G424" s="15">
        <v>50000</v>
      </c>
      <c r="H424" s="15">
        <v>0</v>
      </c>
      <c r="I424" s="15">
        <f>+G424+H424</f>
        <v>50000</v>
      </c>
      <c r="J424" s="15">
        <v>1435</v>
      </c>
      <c r="K424" s="15">
        <v>1854</v>
      </c>
      <c r="L424" s="15">
        <v>1520</v>
      </c>
      <c r="M424" s="15">
        <v>1946.47</v>
      </c>
      <c r="N424" s="15">
        <f>+J424+K424+L424+M424</f>
        <v>6755.47</v>
      </c>
      <c r="O424" s="15">
        <f>+I424-N424</f>
        <v>43244.53</v>
      </c>
      <c r="P424" s="10"/>
      <c r="R424" s="15"/>
      <c r="S424" s="10"/>
      <c r="T424" s="10"/>
      <c r="U424" s="10"/>
      <c r="V424" s="26"/>
      <c r="W424" s="26"/>
      <c r="X424" s="26"/>
      <c r="Y424" s="27"/>
      <c r="Z424" s="27"/>
      <c r="AA424" s="27"/>
      <c r="AB424" s="26"/>
      <c r="AC424" s="27"/>
      <c r="AD424" s="26"/>
      <c r="AE424" s="27"/>
      <c r="AF424" s="27"/>
    </row>
    <row r="425" spans="1:32" s="3" customFormat="1" ht="15" x14ac:dyDescent="0.25">
      <c r="A425" s="10" t="s">
        <v>125</v>
      </c>
      <c r="B425" s="10" t="s">
        <v>6</v>
      </c>
      <c r="C425" s="10" t="s">
        <v>270</v>
      </c>
      <c r="D425" s="10" t="s">
        <v>269</v>
      </c>
      <c r="E425" s="9">
        <v>45717</v>
      </c>
      <c r="F425" s="9">
        <v>45901</v>
      </c>
      <c r="G425" s="15">
        <v>31500</v>
      </c>
      <c r="H425" s="15">
        <v>0</v>
      </c>
      <c r="I425" s="15">
        <f>+G425+H425</f>
        <v>31500</v>
      </c>
      <c r="J425" s="15">
        <v>904.05</v>
      </c>
      <c r="K425" s="15">
        <v>0</v>
      </c>
      <c r="L425" s="15">
        <v>957.6</v>
      </c>
      <c r="M425" s="15">
        <v>987.52</v>
      </c>
      <c r="N425" s="15">
        <f>+J425+K425+L425+M425</f>
        <v>2849.17</v>
      </c>
      <c r="O425" s="15">
        <f>+I425-N425</f>
        <v>28650.83</v>
      </c>
      <c r="P425" s="10"/>
      <c r="R425" s="15"/>
      <c r="S425" s="10"/>
      <c r="T425" s="10"/>
      <c r="U425" s="10"/>
      <c r="V425" s="26"/>
      <c r="W425" s="26"/>
      <c r="X425" s="26"/>
      <c r="Y425" s="26"/>
      <c r="Z425" s="27"/>
      <c r="AA425" s="27"/>
      <c r="AB425" s="26"/>
      <c r="AC425" s="27"/>
      <c r="AD425" s="26"/>
      <c r="AE425" s="27"/>
      <c r="AF425" s="27"/>
    </row>
    <row r="426" spans="1:32" s="3" customFormat="1" ht="15" x14ac:dyDescent="0.25">
      <c r="A426" s="10" t="s">
        <v>306</v>
      </c>
      <c r="B426" s="10" t="s">
        <v>224</v>
      </c>
      <c r="C426" s="10" t="s">
        <v>270</v>
      </c>
      <c r="D426" s="10" t="s">
        <v>268</v>
      </c>
      <c r="E426" s="9">
        <v>45870</v>
      </c>
      <c r="F426" s="9">
        <v>46054</v>
      </c>
      <c r="G426" s="15">
        <v>76000</v>
      </c>
      <c r="H426" s="15">
        <v>0</v>
      </c>
      <c r="I426" s="15">
        <f t="shared" ref="I426:I427" si="156">+G426+H426</f>
        <v>76000</v>
      </c>
      <c r="J426" s="15">
        <v>2181.1999999999998</v>
      </c>
      <c r="K426" s="15">
        <v>6497.56</v>
      </c>
      <c r="L426" s="15">
        <v>2310.4</v>
      </c>
      <c r="M426" s="15">
        <v>25308</v>
      </c>
      <c r="N426" s="15">
        <f t="shared" ref="N426:N427" si="157">+J426+K426+L426+M426</f>
        <v>36297.160000000003</v>
      </c>
      <c r="O426" s="15">
        <f t="shared" ref="O426:O427" si="158">+I426-N426</f>
        <v>39702.839999999997</v>
      </c>
      <c r="P426" s="10"/>
      <c r="R426" s="15"/>
      <c r="S426" s="10"/>
      <c r="T426" s="10"/>
      <c r="U426" s="10"/>
      <c r="V426" s="26"/>
      <c r="W426" s="26"/>
      <c r="X426" s="26"/>
      <c r="Y426" s="27"/>
      <c r="Z426" s="27"/>
      <c r="AA426" s="27"/>
      <c r="AB426" s="26"/>
      <c r="AC426" s="27"/>
      <c r="AD426" s="26"/>
      <c r="AE426" s="27"/>
      <c r="AF426" s="27"/>
    </row>
    <row r="427" spans="1:32" ht="15" x14ac:dyDescent="0.25">
      <c r="A427" s="5" t="s">
        <v>127</v>
      </c>
      <c r="B427" s="5" t="s">
        <v>17</v>
      </c>
      <c r="C427" s="5" t="s">
        <v>270</v>
      </c>
      <c r="D427" s="5" t="s">
        <v>268</v>
      </c>
      <c r="E427" s="8">
        <v>45717</v>
      </c>
      <c r="F427" s="8">
        <v>45901</v>
      </c>
      <c r="G427" s="15">
        <v>55000</v>
      </c>
      <c r="H427" s="15">
        <v>0</v>
      </c>
      <c r="I427" s="15">
        <f t="shared" si="156"/>
        <v>55000</v>
      </c>
      <c r="J427" s="15">
        <v>1578.5</v>
      </c>
      <c r="K427" s="15">
        <v>2559.6799999999998</v>
      </c>
      <c r="L427" s="15">
        <v>1672</v>
      </c>
      <c r="M427" s="15">
        <v>25</v>
      </c>
      <c r="N427" s="15">
        <f t="shared" si="157"/>
        <v>5835.18</v>
      </c>
      <c r="O427" s="15">
        <f t="shared" si="158"/>
        <v>49164.82</v>
      </c>
      <c r="P427" s="5"/>
      <c r="Q427" s="3"/>
      <c r="R427" s="7"/>
      <c r="S427" s="5"/>
      <c r="V427"/>
      <c r="W427"/>
      <c r="X427"/>
      <c r="Y427"/>
      <c r="Z427" s="12"/>
      <c r="AA427" s="12"/>
      <c r="AB427" s="12"/>
      <c r="AC427" s="12"/>
      <c r="AD427"/>
      <c r="AE427" s="12"/>
      <c r="AF427" s="12"/>
    </row>
    <row r="428" spans="1:32" ht="15.75" thickBot="1" x14ac:dyDescent="0.3">
      <c r="E428" s="8"/>
      <c r="F428" s="8"/>
      <c r="G428" s="19">
        <f>SUM(G424:G427)</f>
        <v>212500</v>
      </c>
      <c r="H428" s="19">
        <f t="shared" ref="H428:O428" si="159">SUM(H424:H427)</f>
        <v>0</v>
      </c>
      <c r="I428" s="19">
        <f t="shared" si="159"/>
        <v>212500</v>
      </c>
      <c r="J428" s="19">
        <f t="shared" si="159"/>
        <v>6098.75</v>
      </c>
      <c r="K428" s="19">
        <f t="shared" si="159"/>
        <v>10911.240000000002</v>
      </c>
      <c r="L428" s="19">
        <f t="shared" si="159"/>
        <v>6460</v>
      </c>
      <c r="M428" s="19">
        <f t="shared" si="159"/>
        <v>28266.989999999998</v>
      </c>
      <c r="N428" s="19">
        <f t="shared" si="159"/>
        <v>51736.98</v>
      </c>
      <c r="O428" s="19">
        <f t="shared" si="159"/>
        <v>160763.01999999999</v>
      </c>
      <c r="P428" s="4"/>
      <c r="Q428" s="3"/>
      <c r="R428" s="7"/>
      <c r="S428" s="5"/>
      <c r="V428"/>
      <c r="W428"/>
      <c r="X428"/>
      <c r="Y428"/>
      <c r="Z428" s="12"/>
      <c r="AA428" s="12"/>
      <c r="AB428" s="12"/>
      <c r="AC428" s="12"/>
      <c r="AD428"/>
      <c r="AE428" s="12"/>
      <c r="AF428" s="12"/>
    </row>
    <row r="429" spans="1:32" ht="15" x14ac:dyDescent="0.25">
      <c r="E429" s="8"/>
      <c r="F429" s="8"/>
      <c r="G429" s="15"/>
      <c r="I429" s="15"/>
      <c r="N429" s="15"/>
      <c r="O429" s="15"/>
      <c r="P429" s="4"/>
      <c r="Q429" s="3"/>
      <c r="R429" s="7"/>
      <c r="S429" s="5"/>
      <c r="V429"/>
      <c r="W429"/>
      <c r="X429"/>
      <c r="Y429" s="12"/>
      <c r="Z429" s="12"/>
      <c r="AA429" s="12"/>
      <c r="AB429" s="12"/>
      <c r="AC429" s="12"/>
      <c r="AD429"/>
      <c r="AE429" s="12"/>
      <c r="AF429" s="12"/>
    </row>
    <row r="430" spans="1:32" ht="15" x14ac:dyDescent="0.25">
      <c r="A430" s="11" t="s">
        <v>110</v>
      </c>
      <c r="E430" s="8"/>
      <c r="F430" s="8"/>
      <c r="G430" s="15"/>
      <c r="I430" s="15"/>
      <c r="N430" s="15"/>
      <c r="O430" s="15"/>
      <c r="P430" s="4"/>
      <c r="Q430" s="3"/>
      <c r="R430" s="7"/>
      <c r="S430" s="5"/>
      <c r="V430"/>
      <c r="W430"/>
      <c r="X430"/>
      <c r="Y430" s="12"/>
      <c r="Z430" s="12"/>
      <c r="AA430" s="12"/>
      <c r="AB430" s="12"/>
      <c r="AC430" s="12"/>
      <c r="AD430"/>
      <c r="AE430" s="12"/>
      <c r="AF430" s="12"/>
    </row>
    <row r="431" spans="1:32" ht="15" x14ac:dyDescent="0.25">
      <c r="A431" s="21" t="s">
        <v>330</v>
      </c>
      <c r="B431" s="21" t="s">
        <v>341</v>
      </c>
      <c r="C431" s="21" t="s">
        <v>331</v>
      </c>
      <c r="D431" s="21" t="s">
        <v>332</v>
      </c>
      <c r="E431" s="21" t="s">
        <v>333</v>
      </c>
      <c r="F431" s="21" t="s">
        <v>334</v>
      </c>
      <c r="G431" s="22" t="s">
        <v>335</v>
      </c>
      <c r="H431" s="22" t="s">
        <v>336</v>
      </c>
      <c r="I431" s="22" t="s">
        <v>337</v>
      </c>
      <c r="J431" s="22" t="s">
        <v>0</v>
      </c>
      <c r="K431" s="22" t="s">
        <v>1</v>
      </c>
      <c r="L431" s="22" t="s">
        <v>2</v>
      </c>
      <c r="M431" s="22" t="s">
        <v>338</v>
      </c>
      <c r="N431" s="22" t="s">
        <v>339</v>
      </c>
      <c r="O431" s="22" t="s">
        <v>340</v>
      </c>
      <c r="P431" s="4"/>
      <c r="Q431" s="3"/>
      <c r="R431" s="7"/>
      <c r="S431" s="5"/>
      <c r="V431"/>
      <c r="W431"/>
      <c r="X431"/>
      <c r="Y431" s="12"/>
      <c r="Z431" s="12"/>
      <c r="AA431" s="12"/>
      <c r="AB431" s="12"/>
      <c r="AC431" s="12"/>
      <c r="AD431"/>
      <c r="AE431" s="12"/>
      <c r="AF431" s="12"/>
    </row>
    <row r="432" spans="1:32" ht="15" x14ac:dyDescent="0.25">
      <c r="A432" s="5" t="s">
        <v>111</v>
      </c>
      <c r="B432" s="5" t="s">
        <v>10</v>
      </c>
      <c r="C432" s="5" t="s">
        <v>270</v>
      </c>
      <c r="D432" s="5" t="s">
        <v>269</v>
      </c>
      <c r="E432" s="8">
        <v>45717</v>
      </c>
      <c r="F432" s="8">
        <v>45901</v>
      </c>
      <c r="G432" s="15">
        <v>40000</v>
      </c>
      <c r="H432" s="15">
        <v>0</v>
      </c>
      <c r="I432" s="15">
        <f t="shared" ref="I432" si="160">+G432+H432</f>
        <v>40000</v>
      </c>
      <c r="J432" s="15">
        <v>1148</v>
      </c>
      <c r="K432" s="15">
        <v>442.65</v>
      </c>
      <c r="L432" s="15">
        <v>1216</v>
      </c>
      <c r="M432" s="15">
        <v>25</v>
      </c>
      <c r="N432" s="15">
        <f t="shared" ref="N432" si="161">+J432+K432+L432+M432</f>
        <v>2831.65</v>
      </c>
      <c r="O432" s="15">
        <f t="shared" ref="O432" si="162">+I432-N432</f>
        <v>37168.35</v>
      </c>
      <c r="P432" s="5"/>
      <c r="Q432" s="3"/>
      <c r="R432" s="7"/>
      <c r="S432" s="5"/>
      <c r="V432"/>
      <c r="W432"/>
      <c r="X432"/>
      <c r="Y432" s="12"/>
      <c r="Z432" s="12"/>
      <c r="AA432" s="12"/>
      <c r="AB432" s="12"/>
      <c r="AC432" s="12"/>
      <c r="AD432"/>
      <c r="AE432" s="12"/>
      <c r="AF432" s="12"/>
    </row>
    <row r="433" spans="1:32" ht="15.75" thickBot="1" x14ac:dyDescent="0.3">
      <c r="E433" s="8"/>
      <c r="F433" s="8"/>
      <c r="G433" s="19">
        <f>SUM(G432)</f>
        <v>40000</v>
      </c>
      <c r="H433" s="19">
        <f t="shared" ref="H433:O433" si="163">SUM(H432)</f>
        <v>0</v>
      </c>
      <c r="I433" s="19">
        <f t="shared" si="163"/>
        <v>40000</v>
      </c>
      <c r="J433" s="19">
        <f t="shared" si="163"/>
        <v>1148</v>
      </c>
      <c r="K433" s="19">
        <v>442.65</v>
      </c>
      <c r="L433" s="19">
        <f t="shared" si="163"/>
        <v>1216</v>
      </c>
      <c r="M433" s="19">
        <f t="shared" si="163"/>
        <v>25</v>
      </c>
      <c r="N433" s="19">
        <f t="shared" si="163"/>
        <v>2831.65</v>
      </c>
      <c r="O433" s="19">
        <f t="shared" si="163"/>
        <v>37168.35</v>
      </c>
      <c r="P433" s="5"/>
      <c r="Q433" s="3"/>
      <c r="R433" s="7"/>
      <c r="S433" s="5"/>
      <c r="V433"/>
      <c r="W433"/>
      <c r="X433"/>
      <c r="Y433" s="12"/>
      <c r="Z433" s="12"/>
      <c r="AA433" s="12"/>
      <c r="AB433" s="12"/>
      <c r="AC433" s="12"/>
      <c r="AD433"/>
      <c r="AE433" s="12"/>
      <c r="AF433" s="12"/>
    </row>
    <row r="434" spans="1:32" ht="15" x14ac:dyDescent="0.25">
      <c r="E434" s="8"/>
      <c r="F434" s="8"/>
      <c r="G434" s="15"/>
      <c r="I434" s="15"/>
      <c r="N434" s="15"/>
      <c r="O434" s="15"/>
      <c r="P434" s="4"/>
      <c r="Q434" s="3"/>
      <c r="R434" s="7"/>
      <c r="S434" s="5"/>
      <c r="V434"/>
      <c r="W434"/>
      <c r="X434"/>
      <c r="Y434"/>
      <c r="Z434" s="12"/>
      <c r="AA434" s="12"/>
      <c r="AB434" s="12"/>
      <c r="AC434" s="12"/>
      <c r="AD434"/>
      <c r="AE434" s="12"/>
      <c r="AF434" s="12"/>
    </row>
    <row r="435" spans="1:32" ht="15" x14ac:dyDescent="0.25">
      <c r="A435" s="11" t="s">
        <v>134</v>
      </c>
      <c r="E435" s="8"/>
      <c r="F435" s="8"/>
      <c r="G435" s="15"/>
      <c r="I435" s="15"/>
      <c r="N435" s="15"/>
      <c r="O435" s="15"/>
      <c r="P435" s="4"/>
      <c r="Q435" s="3"/>
      <c r="R435" s="7"/>
      <c r="S435" s="5"/>
      <c r="V435"/>
      <c r="W435"/>
      <c r="X435"/>
      <c r="Y435"/>
      <c r="Z435" s="12"/>
      <c r="AA435" s="12"/>
      <c r="AB435" s="12"/>
      <c r="AC435" s="12"/>
      <c r="AD435"/>
      <c r="AE435" s="12"/>
      <c r="AF435" s="12"/>
    </row>
    <row r="436" spans="1:32" ht="15" x14ac:dyDescent="0.25">
      <c r="A436" s="21" t="s">
        <v>330</v>
      </c>
      <c r="B436" s="21" t="s">
        <v>341</v>
      </c>
      <c r="C436" s="21" t="s">
        <v>331</v>
      </c>
      <c r="D436" s="21" t="s">
        <v>332</v>
      </c>
      <c r="E436" s="21" t="s">
        <v>333</v>
      </c>
      <c r="F436" s="21" t="s">
        <v>334</v>
      </c>
      <c r="G436" s="22" t="s">
        <v>335</v>
      </c>
      <c r="H436" s="22" t="s">
        <v>336</v>
      </c>
      <c r="I436" s="22" t="s">
        <v>337</v>
      </c>
      <c r="J436" s="22" t="s">
        <v>0</v>
      </c>
      <c r="K436" s="22" t="s">
        <v>1</v>
      </c>
      <c r="L436" s="22" t="s">
        <v>2</v>
      </c>
      <c r="M436" s="22" t="s">
        <v>338</v>
      </c>
      <c r="N436" s="22" t="s">
        <v>339</v>
      </c>
      <c r="O436" s="22" t="s">
        <v>340</v>
      </c>
      <c r="P436" s="4"/>
      <c r="Q436" s="3"/>
      <c r="R436" s="7"/>
      <c r="S436" s="5"/>
      <c r="V436"/>
      <c r="W436"/>
      <c r="X436"/>
      <c r="Y436"/>
      <c r="Z436" s="12"/>
      <c r="AA436" s="12"/>
      <c r="AB436" s="12"/>
      <c r="AC436" s="12"/>
      <c r="AD436"/>
      <c r="AE436" s="12"/>
      <c r="AF436" s="12"/>
    </row>
    <row r="437" spans="1:32" ht="15" x14ac:dyDescent="0.25">
      <c r="A437" s="5" t="s">
        <v>136</v>
      </c>
      <c r="B437" s="5" t="s">
        <v>33</v>
      </c>
      <c r="C437" s="5" t="s">
        <v>270</v>
      </c>
      <c r="D437" s="5" t="s">
        <v>269</v>
      </c>
      <c r="E437" s="8">
        <v>45839</v>
      </c>
      <c r="F437" s="8">
        <v>46023</v>
      </c>
      <c r="G437" s="15">
        <v>70000</v>
      </c>
      <c r="H437" s="15">
        <v>0</v>
      </c>
      <c r="I437" s="15">
        <f t="shared" ref="I437:I442" si="164">+G437+H437</f>
        <v>70000</v>
      </c>
      <c r="J437" s="15">
        <v>2009</v>
      </c>
      <c r="K437" s="15">
        <v>5368.48</v>
      </c>
      <c r="L437" s="15">
        <v>2128</v>
      </c>
      <c r="M437" s="15">
        <v>2125</v>
      </c>
      <c r="N437" s="15">
        <f t="shared" ref="N437:N442" si="165">+J437+K437+L437+M437</f>
        <v>11630.48</v>
      </c>
      <c r="O437" s="15">
        <f t="shared" ref="O437:O442" si="166">+I437-N437</f>
        <v>58369.520000000004</v>
      </c>
      <c r="P437" s="5"/>
      <c r="Q437" s="3"/>
      <c r="R437" s="7"/>
      <c r="S437" s="5"/>
      <c r="V437"/>
      <c r="W437"/>
      <c r="X437"/>
      <c r="Y437"/>
      <c r="Z437" s="12"/>
      <c r="AA437" s="12"/>
      <c r="AB437" s="12"/>
      <c r="AC437" s="12"/>
      <c r="AD437"/>
      <c r="AE437" s="12"/>
      <c r="AF437" s="12"/>
    </row>
    <row r="438" spans="1:32" ht="15" x14ac:dyDescent="0.25">
      <c r="A438" s="5" t="s">
        <v>138</v>
      </c>
      <c r="B438" s="5" t="s">
        <v>6</v>
      </c>
      <c r="C438" s="5" t="s">
        <v>270</v>
      </c>
      <c r="D438" s="5" t="s">
        <v>268</v>
      </c>
      <c r="E438" s="8">
        <v>45870</v>
      </c>
      <c r="F438" s="8">
        <v>46054</v>
      </c>
      <c r="G438" s="15">
        <v>50000</v>
      </c>
      <c r="H438" s="15">
        <v>0</v>
      </c>
      <c r="I438" s="15">
        <f t="shared" si="164"/>
        <v>50000</v>
      </c>
      <c r="J438" s="15">
        <v>1435</v>
      </c>
      <c r="K438" s="15">
        <v>1854</v>
      </c>
      <c r="L438" s="15">
        <v>1520</v>
      </c>
      <c r="M438" s="15">
        <v>25</v>
      </c>
      <c r="N438" s="15">
        <f t="shared" si="165"/>
        <v>4834</v>
      </c>
      <c r="O438" s="15">
        <f t="shared" si="166"/>
        <v>45166</v>
      </c>
      <c r="P438" s="5"/>
      <c r="Q438" s="3"/>
      <c r="R438" s="7"/>
      <c r="S438" s="5"/>
      <c r="V438"/>
      <c r="W438"/>
      <c r="X438"/>
      <c r="Y438" s="12"/>
      <c r="Z438" s="12"/>
      <c r="AA438" s="12"/>
      <c r="AB438" s="12"/>
      <c r="AC438" s="12"/>
      <c r="AD438"/>
      <c r="AE438" s="12"/>
      <c r="AF438" s="12"/>
    </row>
    <row r="439" spans="1:32" ht="15" x14ac:dyDescent="0.25">
      <c r="A439" s="5" t="s">
        <v>140</v>
      </c>
      <c r="B439" s="5" t="s">
        <v>6</v>
      </c>
      <c r="C439" s="5" t="s">
        <v>270</v>
      </c>
      <c r="D439" s="5" t="s">
        <v>268</v>
      </c>
      <c r="E439" s="8">
        <v>45778</v>
      </c>
      <c r="F439" s="8">
        <v>45962</v>
      </c>
      <c r="G439" s="15">
        <v>50000</v>
      </c>
      <c r="H439" s="15">
        <v>0</v>
      </c>
      <c r="I439" s="15">
        <f t="shared" si="164"/>
        <v>50000</v>
      </c>
      <c r="J439" s="15">
        <v>1435</v>
      </c>
      <c r="K439" s="15">
        <v>1854</v>
      </c>
      <c r="L439" s="15">
        <v>1520</v>
      </c>
      <c r="M439" s="15">
        <v>25</v>
      </c>
      <c r="N439" s="15">
        <f t="shared" si="165"/>
        <v>4834</v>
      </c>
      <c r="O439" s="15">
        <f t="shared" si="166"/>
        <v>45166</v>
      </c>
      <c r="P439" s="5"/>
      <c r="Q439" s="3"/>
      <c r="R439" s="7"/>
      <c r="S439" s="5"/>
      <c r="V439"/>
      <c r="W439"/>
      <c r="X439"/>
      <c r="Y439" s="12"/>
      <c r="Z439" s="12"/>
      <c r="AA439" s="12"/>
      <c r="AB439" s="12"/>
      <c r="AC439" s="12"/>
      <c r="AD439"/>
      <c r="AE439" s="12"/>
      <c r="AF439" s="12"/>
    </row>
    <row r="440" spans="1:32" ht="15" x14ac:dyDescent="0.25">
      <c r="A440" s="5" t="s">
        <v>135</v>
      </c>
      <c r="B440" s="5" t="s">
        <v>6</v>
      </c>
      <c r="C440" s="5" t="s">
        <v>270</v>
      </c>
      <c r="D440" s="5" t="s">
        <v>269</v>
      </c>
      <c r="E440" s="8">
        <v>45778</v>
      </c>
      <c r="F440" s="8">
        <v>45962</v>
      </c>
      <c r="G440" s="15">
        <v>50000</v>
      </c>
      <c r="H440" s="15">
        <v>0</v>
      </c>
      <c r="I440" s="15">
        <f t="shared" si="164"/>
        <v>50000</v>
      </c>
      <c r="J440" s="15">
        <v>1435</v>
      </c>
      <c r="K440" s="15">
        <v>1854</v>
      </c>
      <c r="L440" s="15">
        <v>1520</v>
      </c>
      <c r="M440" s="15">
        <v>25</v>
      </c>
      <c r="N440" s="15">
        <f t="shared" si="165"/>
        <v>4834</v>
      </c>
      <c r="O440" s="15">
        <f t="shared" si="166"/>
        <v>45166</v>
      </c>
      <c r="P440" s="5"/>
      <c r="Q440" s="3"/>
      <c r="R440" s="7"/>
      <c r="S440" s="5"/>
      <c r="V440"/>
      <c r="W440"/>
      <c r="X440"/>
      <c r="Y440" s="12"/>
      <c r="Z440" s="12"/>
      <c r="AA440" s="12"/>
      <c r="AB440" s="12"/>
      <c r="AC440" s="12"/>
      <c r="AD440"/>
      <c r="AE440" s="12"/>
      <c r="AF440" s="12"/>
    </row>
    <row r="441" spans="1:32" ht="15" x14ac:dyDescent="0.25">
      <c r="A441" s="5" t="s">
        <v>139</v>
      </c>
      <c r="B441" s="5" t="s">
        <v>6</v>
      </c>
      <c r="C441" s="5" t="s">
        <v>270</v>
      </c>
      <c r="D441" s="5" t="s">
        <v>268</v>
      </c>
      <c r="E441" s="8">
        <v>45717</v>
      </c>
      <c r="F441" s="8">
        <v>45901</v>
      </c>
      <c r="G441" s="15">
        <v>31500</v>
      </c>
      <c r="H441" s="15">
        <v>0</v>
      </c>
      <c r="I441" s="15">
        <f t="shared" si="164"/>
        <v>31500</v>
      </c>
      <c r="J441" s="15">
        <v>904.05</v>
      </c>
      <c r="K441" s="15">
        <v>0</v>
      </c>
      <c r="L441" s="15">
        <v>957.6</v>
      </c>
      <c r="M441" s="15">
        <v>25</v>
      </c>
      <c r="N441" s="15">
        <f t="shared" si="165"/>
        <v>1886.65</v>
      </c>
      <c r="O441" s="15">
        <f t="shared" si="166"/>
        <v>29613.35</v>
      </c>
      <c r="P441" s="5"/>
      <c r="Q441" s="3"/>
      <c r="R441" s="7"/>
      <c r="S441" s="5"/>
      <c r="V441"/>
      <c r="W441"/>
      <c r="X441"/>
      <c r="Y441" s="12"/>
      <c r="Z441" s="12"/>
      <c r="AA441" s="12"/>
      <c r="AB441" s="12"/>
      <c r="AC441" s="12"/>
      <c r="AD441"/>
      <c r="AE441" s="12"/>
      <c r="AF441" s="12"/>
    </row>
    <row r="442" spans="1:32" ht="15" x14ac:dyDescent="0.25">
      <c r="A442" s="5" t="s">
        <v>137</v>
      </c>
      <c r="B442" s="5" t="s">
        <v>6</v>
      </c>
      <c r="C442" s="5" t="s">
        <v>270</v>
      </c>
      <c r="D442" s="5" t="s">
        <v>269</v>
      </c>
      <c r="E442" s="8">
        <v>45839</v>
      </c>
      <c r="F442" s="8">
        <v>46023</v>
      </c>
      <c r="G442" s="15">
        <v>50000</v>
      </c>
      <c r="H442" s="15">
        <v>0</v>
      </c>
      <c r="I442" s="15">
        <f t="shared" si="164"/>
        <v>50000</v>
      </c>
      <c r="J442" s="15">
        <v>1435</v>
      </c>
      <c r="K442" s="15">
        <v>1854</v>
      </c>
      <c r="L442" s="15">
        <v>1520</v>
      </c>
      <c r="M442" s="15">
        <v>25</v>
      </c>
      <c r="N442" s="15">
        <f t="shared" si="165"/>
        <v>4834</v>
      </c>
      <c r="O442" s="15">
        <f t="shared" si="166"/>
        <v>45166</v>
      </c>
      <c r="P442" s="5"/>
      <c r="Q442" s="3"/>
      <c r="R442" s="7"/>
      <c r="S442" s="5"/>
      <c r="V442"/>
      <c r="W442"/>
      <c r="X442"/>
      <c r="Y442"/>
      <c r="Z442" s="12"/>
      <c r="AA442" s="12"/>
      <c r="AB442" s="12"/>
      <c r="AC442" s="12"/>
      <c r="AD442"/>
      <c r="AE442" s="12"/>
      <c r="AF442" s="12"/>
    </row>
    <row r="443" spans="1:32" ht="12.75" thickBot="1" x14ac:dyDescent="0.25">
      <c r="G443" s="19">
        <f>SUM(G437:G442)</f>
        <v>301500</v>
      </c>
      <c r="H443" s="19">
        <f t="shared" ref="H443:O443" si="167">SUM(H437:H442)</f>
        <v>0</v>
      </c>
      <c r="I443" s="19">
        <f t="shared" si="167"/>
        <v>301500</v>
      </c>
      <c r="J443" s="19">
        <f t="shared" si="167"/>
        <v>8653.0499999999993</v>
      </c>
      <c r="K443" s="19">
        <v>12784.48</v>
      </c>
      <c r="L443" s="19">
        <f t="shared" si="167"/>
        <v>9165.6</v>
      </c>
      <c r="M443" s="19">
        <f t="shared" si="167"/>
        <v>2250</v>
      </c>
      <c r="N443" s="19">
        <f t="shared" si="167"/>
        <v>32853.130000000005</v>
      </c>
      <c r="O443" s="19">
        <f t="shared" si="167"/>
        <v>268646.87</v>
      </c>
    </row>
    <row r="444" spans="1:32" ht="15" x14ac:dyDescent="0.25">
      <c r="E444" s="8"/>
      <c r="F444" s="8"/>
      <c r="G444" s="15"/>
      <c r="I444" s="15"/>
      <c r="N444" s="15"/>
      <c r="O444" s="15"/>
      <c r="P444" s="4"/>
      <c r="Q444" s="3"/>
      <c r="R444" s="7"/>
      <c r="S444" s="5"/>
      <c r="V444"/>
      <c r="W444"/>
      <c r="X444"/>
      <c r="Y444"/>
      <c r="Z444" s="12"/>
      <c r="AA444" s="12"/>
      <c r="AB444" s="12"/>
      <c r="AC444" s="12"/>
      <c r="AD444"/>
      <c r="AE444" s="12"/>
      <c r="AF444" s="12"/>
    </row>
    <row r="445" spans="1:32" ht="15" x14ac:dyDescent="0.25">
      <c r="A445" s="10" t="s">
        <v>65</v>
      </c>
      <c r="E445" s="8"/>
      <c r="F445" s="8"/>
      <c r="G445" s="15"/>
      <c r="I445" s="15"/>
      <c r="N445" s="15"/>
      <c r="O445" s="15"/>
      <c r="P445" s="4"/>
      <c r="Q445" s="3"/>
      <c r="R445" s="7"/>
      <c r="S445" s="5"/>
      <c r="V445"/>
      <c r="W445"/>
      <c r="X445"/>
      <c r="Y445" s="12"/>
      <c r="Z445" s="12"/>
      <c r="AA445" s="12"/>
      <c r="AB445" s="12"/>
      <c r="AC445" s="12"/>
      <c r="AD445"/>
      <c r="AE445" s="12"/>
      <c r="AF445" s="12"/>
    </row>
    <row r="446" spans="1:32" ht="15" x14ac:dyDescent="0.25">
      <c r="A446" s="21" t="s">
        <v>330</v>
      </c>
      <c r="B446" s="21" t="s">
        <v>341</v>
      </c>
      <c r="C446" s="21" t="s">
        <v>331</v>
      </c>
      <c r="D446" s="21" t="s">
        <v>332</v>
      </c>
      <c r="E446" s="21" t="s">
        <v>333</v>
      </c>
      <c r="F446" s="21" t="s">
        <v>334</v>
      </c>
      <c r="G446" s="22" t="s">
        <v>335</v>
      </c>
      <c r="H446" s="22" t="s">
        <v>336</v>
      </c>
      <c r="I446" s="22" t="s">
        <v>337</v>
      </c>
      <c r="J446" s="22" t="s">
        <v>0</v>
      </c>
      <c r="K446" s="22" t="s">
        <v>1</v>
      </c>
      <c r="L446" s="22" t="s">
        <v>2</v>
      </c>
      <c r="M446" s="22" t="s">
        <v>338</v>
      </c>
      <c r="N446" s="22" t="s">
        <v>339</v>
      </c>
      <c r="O446" s="22" t="s">
        <v>340</v>
      </c>
      <c r="P446" s="4"/>
      <c r="Q446" s="3"/>
      <c r="R446" s="7"/>
      <c r="S446" s="5"/>
      <c r="V446"/>
      <c r="W446"/>
      <c r="X446"/>
      <c r="Y446" s="12"/>
      <c r="Z446" s="12"/>
      <c r="AA446" s="12"/>
      <c r="AB446" s="12"/>
      <c r="AC446" s="12"/>
      <c r="AD446"/>
      <c r="AE446" s="12"/>
      <c r="AF446" s="12"/>
    </row>
    <row r="447" spans="1:32" ht="15" x14ac:dyDescent="0.25">
      <c r="A447" s="5" t="s">
        <v>357</v>
      </c>
      <c r="B447" s="5" t="s">
        <v>68</v>
      </c>
      <c r="C447" s="5" t="s">
        <v>270</v>
      </c>
      <c r="D447" s="5" t="s">
        <v>268</v>
      </c>
      <c r="E447" s="8">
        <v>45717</v>
      </c>
      <c r="F447" s="8">
        <v>45901</v>
      </c>
      <c r="G447" s="15">
        <v>105000</v>
      </c>
      <c r="H447" s="15">
        <v>0</v>
      </c>
      <c r="I447" s="15">
        <f t="shared" ref="I447:I452" si="168">+G447+H447</f>
        <v>105000</v>
      </c>
      <c r="J447" s="15">
        <v>3013.5</v>
      </c>
      <c r="K447" s="15">
        <v>12852.63</v>
      </c>
      <c r="L447" s="15">
        <v>3192</v>
      </c>
      <c r="M447" s="15">
        <v>1740.45999999999</v>
      </c>
      <c r="N447" s="15">
        <f t="shared" ref="N447:N452" si="169">+J447+K447+L447+M447</f>
        <v>20798.589999999989</v>
      </c>
      <c r="O447" s="15">
        <f t="shared" ref="O447:O452" si="170">+I447-N447</f>
        <v>84201.41</v>
      </c>
      <c r="P447" s="5"/>
      <c r="Q447" s="3"/>
      <c r="R447" s="7"/>
      <c r="S447" s="5"/>
      <c r="V447"/>
      <c r="W447"/>
      <c r="X447"/>
      <c r="Y447" s="12"/>
      <c r="Z447" s="12"/>
      <c r="AA447" s="12"/>
      <c r="AB447" s="12"/>
      <c r="AC447" s="12"/>
      <c r="AD447"/>
      <c r="AE447" s="12"/>
      <c r="AF447" s="12"/>
    </row>
    <row r="448" spans="1:32" ht="15" x14ac:dyDescent="0.25">
      <c r="A448" s="5" t="s">
        <v>69</v>
      </c>
      <c r="B448" s="5" t="s">
        <v>33</v>
      </c>
      <c r="C448" s="5" t="s">
        <v>270</v>
      </c>
      <c r="D448" s="5" t="s">
        <v>269</v>
      </c>
      <c r="E448" s="8">
        <v>45717</v>
      </c>
      <c r="F448" s="8">
        <v>45901</v>
      </c>
      <c r="G448" s="15">
        <v>60000</v>
      </c>
      <c r="H448" s="15">
        <v>0</v>
      </c>
      <c r="I448" s="15">
        <f t="shared" si="168"/>
        <v>60000</v>
      </c>
      <c r="J448" s="15">
        <v>1722</v>
      </c>
      <c r="K448" s="15">
        <v>3486.68</v>
      </c>
      <c r="L448" s="15">
        <v>1824</v>
      </c>
      <c r="M448" s="15">
        <v>25</v>
      </c>
      <c r="N448" s="15">
        <f t="shared" si="169"/>
        <v>7057.68</v>
      </c>
      <c r="O448" s="15">
        <f t="shared" si="170"/>
        <v>52942.32</v>
      </c>
      <c r="P448" s="5"/>
      <c r="Q448" s="3"/>
      <c r="R448" s="7"/>
      <c r="S448" s="5"/>
      <c r="V448"/>
      <c r="W448"/>
      <c r="X448"/>
      <c r="Y448" s="12"/>
      <c r="Z448" s="12"/>
      <c r="AA448" s="12"/>
      <c r="AB448" s="12"/>
      <c r="AC448" s="12"/>
      <c r="AD448"/>
      <c r="AE448" s="12"/>
      <c r="AF448" s="12"/>
    </row>
    <row r="449" spans="1:32" ht="15" x14ac:dyDescent="0.25">
      <c r="A449" s="5" t="s">
        <v>66</v>
      </c>
      <c r="B449" s="5" t="s">
        <v>67</v>
      </c>
      <c r="C449" s="5" t="s">
        <v>270</v>
      </c>
      <c r="D449" s="5" t="s">
        <v>269</v>
      </c>
      <c r="E449" s="8">
        <v>45778</v>
      </c>
      <c r="F449" s="8">
        <v>45962</v>
      </c>
      <c r="G449" s="15">
        <v>76000</v>
      </c>
      <c r="H449" s="15">
        <v>0</v>
      </c>
      <c r="I449" s="15">
        <f t="shared" si="168"/>
        <v>76000</v>
      </c>
      <c r="J449" s="15">
        <v>2181.1999999999998</v>
      </c>
      <c r="K449" s="15">
        <v>5811.37</v>
      </c>
      <c r="L449" s="15">
        <v>2310.4</v>
      </c>
      <c r="M449" s="15">
        <v>3455.92</v>
      </c>
      <c r="N449" s="15">
        <f t="shared" si="169"/>
        <v>13758.89</v>
      </c>
      <c r="O449" s="15">
        <f t="shared" si="170"/>
        <v>62241.11</v>
      </c>
      <c r="P449" s="5"/>
      <c r="Q449" s="3"/>
      <c r="R449" s="7"/>
      <c r="S449" s="5"/>
      <c r="V449"/>
      <c r="W449"/>
      <c r="X449"/>
      <c r="Y449"/>
      <c r="Z449" s="12"/>
      <c r="AA449" s="12"/>
      <c r="AB449" s="12"/>
      <c r="AC449" s="12"/>
      <c r="AD449"/>
      <c r="AE449" s="12"/>
      <c r="AF449" s="12"/>
    </row>
    <row r="450" spans="1:32" ht="15" x14ac:dyDescent="0.25">
      <c r="A450" s="5" t="s">
        <v>70</v>
      </c>
      <c r="B450" s="5" t="s">
        <v>67</v>
      </c>
      <c r="C450" s="5" t="s">
        <v>270</v>
      </c>
      <c r="D450" s="5" t="s">
        <v>269</v>
      </c>
      <c r="E450" s="8">
        <v>45870</v>
      </c>
      <c r="F450" s="8">
        <v>46054</v>
      </c>
      <c r="G450" s="15">
        <v>60000</v>
      </c>
      <c r="H450" s="15">
        <v>0</v>
      </c>
      <c r="I450" s="15">
        <f t="shared" si="168"/>
        <v>60000</v>
      </c>
      <c r="J450" s="15">
        <v>1722</v>
      </c>
      <c r="K450" s="15">
        <v>3143.58</v>
      </c>
      <c r="L450" s="15">
        <v>1824</v>
      </c>
      <c r="M450" s="15">
        <v>1740.46</v>
      </c>
      <c r="N450" s="15">
        <f t="shared" si="169"/>
        <v>8430.0400000000009</v>
      </c>
      <c r="O450" s="15">
        <f t="shared" si="170"/>
        <v>51569.96</v>
      </c>
      <c r="P450" s="5"/>
      <c r="Q450" s="3"/>
      <c r="R450" s="7"/>
      <c r="S450" s="5"/>
      <c r="V450"/>
      <c r="W450"/>
      <c r="X450"/>
      <c r="Y450"/>
      <c r="Z450" s="12"/>
      <c r="AA450" s="12"/>
      <c r="AB450" s="12"/>
      <c r="AC450" s="12"/>
      <c r="AD450"/>
      <c r="AE450" s="12"/>
      <c r="AF450" s="12"/>
    </row>
    <row r="451" spans="1:32" ht="15" x14ac:dyDescent="0.25">
      <c r="A451" s="5" t="s">
        <v>72</v>
      </c>
      <c r="B451" s="5" t="s">
        <v>8</v>
      </c>
      <c r="C451" s="5" t="s">
        <v>270</v>
      </c>
      <c r="D451" s="5" t="s">
        <v>268</v>
      </c>
      <c r="E451" s="8">
        <v>45778</v>
      </c>
      <c r="F451" s="8">
        <v>45962</v>
      </c>
      <c r="G451" s="15">
        <v>50000</v>
      </c>
      <c r="H451" s="15">
        <v>0</v>
      </c>
      <c r="I451" s="15">
        <f t="shared" si="168"/>
        <v>50000</v>
      </c>
      <c r="J451" s="15">
        <v>1435</v>
      </c>
      <c r="K451" s="15">
        <v>1854</v>
      </c>
      <c r="L451" s="15">
        <v>1520</v>
      </c>
      <c r="M451" s="15">
        <v>25</v>
      </c>
      <c r="N451" s="15">
        <f t="shared" si="169"/>
        <v>4834</v>
      </c>
      <c r="O451" s="15">
        <f t="shared" si="170"/>
        <v>45166</v>
      </c>
      <c r="P451" s="5"/>
      <c r="Q451" s="3"/>
      <c r="R451" s="7"/>
      <c r="S451" s="5"/>
      <c r="V451"/>
      <c r="W451"/>
      <c r="X451"/>
      <c r="Y451"/>
      <c r="Z451" s="12"/>
      <c r="AA451" s="12"/>
      <c r="AB451" s="12"/>
      <c r="AC451" s="12"/>
      <c r="AD451"/>
      <c r="AE451" s="12"/>
      <c r="AF451" s="12"/>
    </row>
    <row r="452" spans="1:32" ht="15" x14ac:dyDescent="0.25">
      <c r="A452" s="5" t="s">
        <v>71</v>
      </c>
      <c r="B452" s="5" t="s">
        <v>17</v>
      </c>
      <c r="C452" s="5" t="s">
        <v>270</v>
      </c>
      <c r="D452" s="5" t="s">
        <v>268</v>
      </c>
      <c r="E452" s="8">
        <v>45778</v>
      </c>
      <c r="F452" s="8">
        <v>45962</v>
      </c>
      <c r="G452" s="15">
        <v>55000</v>
      </c>
      <c r="H452" s="15">
        <v>0</v>
      </c>
      <c r="I452" s="15">
        <f t="shared" si="168"/>
        <v>55000</v>
      </c>
      <c r="J452" s="15">
        <v>1578.5</v>
      </c>
      <c r="K452" s="15">
        <v>2559.6799999999998</v>
      </c>
      <c r="L452" s="15">
        <v>1672</v>
      </c>
      <c r="M452" s="15">
        <v>25</v>
      </c>
      <c r="N452" s="15">
        <f t="shared" si="169"/>
        <v>5835.18</v>
      </c>
      <c r="O452" s="15">
        <f t="shared" si="170"/>
        <v>49164.82</v>
      </c>
      <c r="P452" s="5"/>
      <c r="Q452" s="3"/>
      <c r="R452" s="7"/>
      <c r="S452" s="5"/>
      <c r="V452"/>
      <c r="W452"/>
      <c r="X452"/>
      <c r="Y452" s="12"/>
      <c r="Z452" s="12"/>
      <c r="AA452" s="12"/>
      <c r="AB452" s="12"/>
      <c r="AC452" s="12"/>
      <c r="AD452"/>
      <c r="AE452" s="12"/>
      <c r="AF452" s="12"/>
    </row>
    <row r="453" spans="1:32" ht="15.75" thickBot="1" x14ac:dyDescent="0.3">
      <c r="E453" s="8"/>
      <c r="F453" s="8"/>
      <c r="G453" s="19">
        <f>SUM(G447:G452)</f>
        <v>406000</v>
      </c>
      <c r="H453" s="19">
        <f t="shared" ref="H453:O453" si="171">SUM(H447:H452)</f>
        <v>0</v>
      </c>
      <c r="I453" s="19">
        <f t="shared" si="171"/>
        <v>406000</v>
      </c>
      <c r="J453" s="19">
        <f t="shared" si="171"/>
        <v>11652.2</v>
      </c>
      <c r="K453" s="19">
        <v>29707.940000000002</v>
      </c>
      <c r="L453" s="19">
        <f t="shared" si="171"/>
        <v>12342.4</v>
      </c>
      <c r="M453" s="19">
        <f t="shared" si="171"/>
        <v>7011.8399999999901</v>
      </c>
      <c r="N453" s="19">
        <f t="shared" si="171"/>
        <v>60714.37999999999</v>
      </c>
      <c r="O453" s="19">
        <f t="shared" si="171"/>
        <v>345285.62000000005</v>
      </c>
      <c r="P453" s="4"/>
      <c r="Q453" s="3"/>
      <c r="R453" s="7"/>
      <c r="S453" s="5"/>
      <c r="V453"/>
      <c r="W453"/>
      <c r="X453"/>
      <c r="Y453" s="12"/>
      <c r="Z453" s="12"/>
      <c r="AA453" s="12"/>
      <c r="AB453"/>
      <c r="AC453" s="12"/>
      <c r="AD453"/>
      <c r="AE453" s="12"/>
      <c r="AF453" s="12"/>
    </row>
    <row r="454" spans="1:32" ht="15" x14ac:dyDescent="0.25">
      <c r="E454" s="8"/>
      <c r="F454" s="8"/>
      <c r="G454" s="15"/>
      <c r="I454" s="15"/>
      <c r="N454" s="15"/>
      <c r="O454" s="15"/>
      <c r="P454" s="4"/>
      <c r="Q454" s="3"/>
      <c r="R454" s="7"/>
      <c r="S454" s="5"/>
      <c r="V454"/>
      <c r="W454"/>
      <c r="X454"/>
      <c r="Y454" s="12"/>
      <c r="Z454" s="12"/>
      <c r="AA454" s="12"/>
      <c r="AB454"/>
      <c r="AC454" s="12"/>
      <c r="AD454"/>
      <c r="AE454" s="12"/>
      <c r="AF454" s="12"/>
    </row>
    <row r="455" spans="1:32" ht="15" x14ac:dyDescent="0.25">
      <c r="E455" s="8"/>
      <c r="F455" s="8"/>
      <c r="G455" s="15"/>
      <c r="I455" s="15"/>
      <c r="N455" s="15"/>
      <c r="O455" s="15"/>
      <c r="P455" s="4"/>
      <c r="Q455" s="3"/>
      <c r="R455" s="7"/>
      <c r="S455" s="5"/>
      <c r="V455"/>
      <c r="W455"/>
      <c r="X455"/>
      <c r="Y455" s="12"/>
      <c r="Z455" s="12"/>
      <c r="AA455" s="12"/>
      <c r="AB455"/>
      <c r="AC455" s="12"/>
      <c r="AD455"/>
      <c r="AE455" s="12"/>
      <c r="AF455" s="12"/>
    </row>
    <row r="456" spans="1:32" ht="15" x14ac:dyDescent="0.25">
      <c r="A456" s="11" t="s">
        <v>128</v>
      </c>
      <c r="E456" s="8"/>
      <c r="F456" s="8"/>
      <c r="G456" s="15"/>
      <c r="I456" s="15"/>
      <c r="N456" s="15"/>
      <c r="O456" s="15"/>
      <c r="P456" s="4"/>
      <c r="Q456" s="3"/>
      <c r="R456" s="7"/>
      <c r="S456" s="5"/>
      <c r="V456"/>
      <c r="W456"/>
      <c r="X456"/>
      <c r="Y456" s="12"/>
      <c r="Z456" s="12"/>
      <c r="AA456" s="12"/>
      <c r="AB456"/>
      <c r="AC456" s="12"/>
      <c r="AD456"/>
      <c r="AE456" s="12"/>
      <c r="AF456" s="12"/>
    </row>
    <row r="457" spans="1:32" ht="15" x14ac:dyDescent="0.25">
      <c r="A457" s="21" t="s">
        <v>330</v>
      </c>
      <c r="B457" s="21" t="s">
        <v>341</v>
      </c>
      <c r="C457" s="21" t="s">
        <v>331</v>
      </c>
      <c r="D457" s="21" t="s">
        <v>332</v>
      </c>
      <c r="E457" s="21" t="s">
        <v>333</v>
      </c>
      <c r="F457" s="21" t="s">
        <v>334</v>
      </c>
      <c r="G457" s="22" t="s">
        <v>335</v>
      </c>
      <c r="H457" s="22" t="s">
        <v>336</v>
      </c>
      <c r="I457" s="22" t="s">
        <v>337</v>
      </c>
      <c r="J457" s="22" t="s">
        <v>0</v>
      </c>
      <c r="K457" s="22" t="s">
        <v>1</v>
      </c>
      <c r="L457" s="22" t="s">
        <v>2</v>
      </c>
      <c r="M457" s="22" t="s">
        <v>338</v>
      </c>
      <c r="N457" s="22" t="s">
        <v>339</v>
      </c>
      <c r="O457" s="22" t="s">
        <v>340</v>
      </c>
      <c r="P457" s="4"/>
      <c r="Q457" s="3"/>
      <c r="R457" s="7"/>
      <c r="S457" s="5"/>
      <c r="V457"/>
      <c r="W457"/>
      <c r="X457"/>
      <c r="Y457"/>
      <c r="Z457" s="12"/>
      <c r="AA457" s="12"/>
      <c r="AB457"/>
      <c r="AC457" s="12"/>
      <c r="AD457"/>
      <c r="AE457" s="12"/>
      <c r="AF457" s="12"/>
    </row>
    <row r="458" spans="1:32" customFormat="1" ht="15" x14ac:dyDescent="0.25">
      <c r="A458" s="5" t="s">
        <v>129</v>
      </c>
      <c r="B458" s="5" t="s">
        <v>33</v>
      </c>
      <c r="C458" s="5" t="s">
        <v>270</v>
      </c>
      <c r="D458" s="5" t="s">
        <v>269</v>
      </c>
      <c r="E458" s="8">
        <v>45839</v>
      </c>
      <c r="F458" s="8">
        <v>46023</v>
      </c>
      <c r="G458" s="15">
        <v>70000</v>
      </c>
      <c r="H458" s="15">
        <v>0</v>
      </c>
      <c r="I458" s="15">
        <f t="shared" ref="I458:I459" si="172">+G458+H458</f>
        <v>70000</v>
      </c>
      <c r="J458" s="15">
        <v>2009</v>
      </c>
      <c r="K458" s="15">
        <v>5025.38</v>
      </c>
      <c r="L458" s="15">
        <v>2128</v>
      </c>
      <c r="M458" s="15">
        <v>1740.45999999999</v>
      </c>
      <c r="N458" s="15">
        <f t="shared" ref="N458:N459" si="173">+J458+K458+L458+M458</f>
        <v>10902.839999999991</v>
      </c>
      <c r="O458" s="15">
        <f t="shared" ref="O458:O459" si="174">+I458-N458</f>
        <v>59097.160000000011</v>
      </c>
      <c r="P458" s="5"/>
      <c r="Q458" s="1"/>
      <c r="R458" s="2"/>
      <c r="S458" s="1"/>
      <c r="T458" s="5"/>
      <c r="U458" s="5"/>
      <c r="AA458" s="12"/>
      <c r="AB458" s="12"/>
      <c r="AC458" s="12"/>
      <c r="AD458" s="12"/>
      <c r="AE458" s="12"/>
      <c r="AF458" s="12"/>
    </row>
    <row r="459" spans="1:32" ht="15" x14ac:dyDescent="0.25">
      <c r="A459" s="5" t="s">
        <v>130</v>
      </c>
      <c r="B459" s="5" t="s">
        <v>8</v>
      </c>
      <c r="C459" s="5" t="s">
        <v>270</v>
      </c>
      <c r="D459" s="5" t="s">
        <v>269</v>
      </c>
      <c r="E459" s="8">
        <v>45778</v>
      </c>
      <c r="F459" s="8">
        <v>45962</v>
      </c>
      <c r="G459" s="15">
        <v>50000</v>
      </c>
      <c r="H459" s="15">
        <v>0</v>
      </c>
      <c r="I459" s="15">
        <f t="shared" si="172"/>
        <v>50000</v>
      </c>
      <c r="J459" s="15">
        <v>1435</v>
      </c>
      <c r="K459" s="15">
        <v>1854</v>
      </c>
      <c r="L459" s="15">
        <v>1520</v>
      </c>
      <c r="M459" s="15">
        <v>25</v>
      </c>
      <c r="N459" s="15">
        <f t="shared" si="173"/>
        <v>4834</v>
      </c>
      <c r="O459" s="15">
        <f t="shared" si="174"/>
        <v>45166</v>
      </c>
      <c r="P459" s="5"/>
      <c r="Q459" s="3"/>
      <c r="R459" s="7"/>
      <c r="S459" s="5"/>
      <c r="V459"/>
      <c r="W459"/>
      <c r="X459"/>
      <c r="Y459"/>
      <c r="Z459" s="12"/>
      <c r="AA459" s="12"/>
      <c r="AB459" s="12"/>
      <c r="AC459" s="12"/>
      <c r="AD459"/>
      <c r="AE459" s="12"/>
      <c r="AF459" s="12"/>
    </row>
    <row r="460" spans="1:32" ht="15.75" thickBot="1" x14ac:dyDescent="0.3">
      <c r="E460" s="8"/>
      <c r="F460" s="8"/>
      <c r="G460" s="19">
        <f>SUM(G458:G459)</f>
        <v>120000</v>
      </c>
      <c r="H460" s="19">
        <f t="shared" ref="H460:O460" si="175">SUM(H458:H459)</f>
        <v>0</v>
      </c>
      <c r="I460" s="19">
        <f t="shared" si="175"/>
        <v>120000</v>
      </c>
      <c r="J460" s="19">
        <f t="shared" si="175"/>
        <v>3444</v>
      </c>
      <c r="K460" s="19">
        <v>6879.38</v>
      </c>
      <c r="L460" s="19">
        <f t="shared" si="175"/>
        <v>3648</v>
      </c>
      <c r="M460" s="19">
        <f t="shared" si="175"/>
        <v>1765.45999999999</v>
      </c>
      <c r="N460" s="19">
        <f>SUM(N458:N459)</f>
        <v>15736.839999999991</v>
      </c>
      <c r="O460" s="19">
        <f t="shared" si="175"/>
        <v>104263.16</v>
      </c>
      <c r="P460" s="5"/>
      <c r="Q460" s="3"/>
      <c r="R460" s="7"/>
      <c r="S460" s="5"/>
      <c r="V460"/>
      <c r="W460"/>
      <c r="X460"/>
      <c r="Y460" s="12"/>
      <c r="Z460" s="12"/>
      <c r="AA460" s="12"/>
      <c r="AB460" s="12"/>
      <c r="AC460" s="12"/>
      <c r="AD460"/>
      <c r="AE460" s="12"/>
      <c r="AF460" s="12"/>
    </row>
    <row r="461" spans="1:32" ht="15" x14ac:dyDescent="0.25">
      <c r="E461" s="8"/>
      <c r="F461" s="8"/>
      <c r="G461" s="20"/>
      <c r="H461" s="20"/>
      <c r="I461" s="20"/>
      <c r="J461" s="20"/>
      <c r="K461" s="20"/>
      <c r="L461" s="20"/>
      <c r="M461" s="20"/>
      <c r="N461" s="20"/>
      <c r="O461" s="20"/>
      <c r="P461" s="5"/>
      <c r="Q461" s="3"/>
      <c r="R461" s="7"/>
      <c r="S461" s="5"/>
      <c r="V461"/>
      <c r="W461"/>
      <c r="X461"/>
      <c r="Y461" s="12"/>
      <c r="Z461" s="12"/>
      <c r="AA461" s="12"/>
      <c r="AB461" s="12"/>
      <c r="AC461" s="12"/>
      <c r="AD461"/>
      <c r="AE461" s="12"/>
      <c r="AF461" s="12"/>
    </row>
    <row r="462" spans="1:32" ht="15" x14ac:dyDescent="0.25">
      <c r="A462" s="11"/>
      <c r="D462" s="1"/>
      <c r="E462" s="8"/>
      <c r="F462" s="8"/>
      <c r="G462" s="15"/>
      <c r="H462" s="4"/>
      <c r="I462" s="4"/>
      <c r="N462" s="15"/>
      <c r="O462" s="15"/>
      <c r="P462" s="5"/>
      <c r="Q462" s="3"/>
      <c r="R462" s="7"/>
      <c r="S462" s="5"/>
      <c r="X462"/>
      <c r="Y462" s="12"/>
      <c r="Z462" s="12"/>
      <c r="AA462" s="12"/>
      <c r="AB462"/>
      <c r="AC462" s="12"/>
      <c r="AD462"/>
      <c r="AE462" s="12"/>
      <c r="AF462" s="12"/>
    </row>
    <row r="463" spans="1:32" ht="15" x14ac:dyDescent="0.25">
      <c r="A463" s="16"/>
      <c r="B463" s="16"/>
      <c r="C463" s="16"/>
      <c r="D463" s="16"/>
      <c r="E463" s="16"/>
      <c r="F463" s="16"/>
      <c r="G463" s="17">
        <f>+G267+G274+G281+G288+G294+G346+G354+G361+G371+G379+G385+G391+G396+G403+G409+G415+G421+G428+G433+G443+G453+G460+G136+G252+G227+G215+G85+G54+G114+G79+G19+G92+G173+G245+G202+G161+G258+G221+G146+G156+G180+G186+G195</f>
        <v>17579989.27</v>
      </c>
      <c r="H463" s="17">
        <f>+H267+H274+H281+H288+H294+H346+H354+H361+H371+H379+H385+H391+H396+H403+H409+H415+H421+H428+H433+H443+H453+H460+H136+H252+H227+H215+H85+H54+H114+H79+H19+H92+H173+H245+H202+H161+H258+H221+H146+H156+H180+H186+H195</f>
        <v>0</v>
      </c>
      <c r="I463" s="17">
        <f>+I267+I274+I281+I288+I294+I346+I354+I361+I371+I379+I385+I391+I396+I403+I409+I415+I421+I428+I433+I443+I453+I460+I136+I252+I227+I215+I85+I54+I114+I79+I19+I92+I173+I245+I202+I161+I258+I221+I146+I156+I180+I186+I195</f>
        <v>17579989.27</v>
      </c>
      <c r="J463" s="17">
        <f>+J267+J274+J281+J288+J294+J346+J354+J361+J371+J379+J385+J391+J396+J403+J409+J415+J421+J428+J433+J443+J453+J460+J136+J252+J227+J215+J85+J54+J114+J79+J19+J92+J173+J245+J202+J161+J258+J221+J146+J156+J180+J186+J195</f>
        <v>504545.69999999984</v>
      </c>
      <c r="K463" s="17">
        <f>+K267+K274+K281+K288+K294+K346+K354+K361+K371+K379+K385+K391+K396+K403+K409+K415+K421+K428+K433+K443+K453+K460+K136+K252+K227+K215+K85+K54+K114+K79+K19+K92+K173+K245+K202+K161+K258+K221+K146+K156+K180+K186+K195</f>
        <v>1395537.9899999991</v>
      </c>
      <c r="L463" s="17">
        <f>+L267+L274+L281+L288+L294+L346+L354+L361+L371+L379+L385+L391+L396+L403+L409+L415+L421+L428+L433+L443+L453+L460+L136+L252+L227+L215+L85+L54+L114+L79+L19+L92+L173+L245+L202+L161+L258+L221+L146+L156+L180+L186+L195</f>
        <v>534431.67000000004</v>
      </c>
      <c r="M463" s="17">
        <f>+M267+M274+M281+M288+M294+M346+M354+M361+M371+M379+M385+M391+M396+M403+M409+M415+M421+M428+M433+M443+M453+M460+M136+M252+M227+M215+M85+M54+M114+M79+M19+M92+M173+M245+M202+M161+M258+M221+M146+M156+M180+M186+M195</f>
        <v>660488.41999999923</v>
      </c>
      <c r="N463" s="17">
        <f>+N267+N274+N281+N288+N294+N346+N354+N361+N371+N379+N385+N391+N396+N403+N409+N415+N421+N428+N433+N443+N453+N460+N136+N252+N227+N215+N85+N54+N114+N79+N19+N92+N173+N245+N202+N161+N258+N221+N146+N156+N180+N186+N195</f>
        <v>3095003.7799999993</v>
      </c>
      <c r="O463" s="17">
        <f>+O267+O274+O281+O288+O294+O346+O354+O361+O371+O379+O385+O391+O396+O403+O409+O415+O421+O428+O433+O443+O453+O460+O136+O252+O227+O215+O85+O54+O114+O79+O19+O92+O173+O245+O202+O161+O258+O221+O146+O156+O180+O186+O195</f>
        <v>14484985.489999996</v>
      </c>
      <c r="P463" s="5"/>
      <c r="AA463" s="12"/>
      <c r="AB463" s="12"/>
      <c r="AC463" s="12"/>
      <c r="AD463"/>
      <c r="AE463" s="12"/>
      <c r="AF463" s="12"/>
    </row>
    <row r="464" spans="1:32" ht="15" x14ac:dyDescent="0.25">
      <c r="A464" s="16"/>
      <c r="B464" s="16"/>
      <c r="C464" s="16"/>
      <c r="D464" s="16"/>
      <c r="E464" s="16"/>
      <c r="F464" s="16"/>
      <c r="G464" s="17"/>
      <c r="H464" s="17"/>
      <c r="I464" s="17"/>
      <c r="J464" s="17"/>
      <c r="K464" s="17"/>
      <c r="L464" s="17"/>
      <c r="M464" s="17"/>
      <c r="N464" s="17"/>
      <c r="O464" s="17"/>
      <c r="P464" s="4"/>
      <c r="Q464" s="3"/>
      <c r="R464" s="7"/>
      <c r="S464" s="5"/>
      <c r="X464"/>
      <c r="Y464" s="12"/>
      <c r="Z464" s="12"/>
      <c r="AA464" s="12"/>
      <c r="AB464"/>
      <c r="AC464" s="12"/>
      <c r="AD464" s="12"/>
      <c r="AE464" s="12"/>
      <c r="AF464" s="12"/>
    </row>
    <row r="465" spans="1:32" ht="15" x14ac:dyDescent="0.25">
      <c r="E465" s="8"/>
      <c r="F465" s="8"/>
      <c r="G465" s="15"/>
      <c r="I465" s="15"/>
      <c r="N465" s="15"/>
      <c r="O465" s="15"/>
      <c r="P465" s="4"/>
      <c r="Q465" s="3"/>
      <c r="R465" s="7"/>
      <c r="S465" s="5"/>
      <c r="X465"/>
      <c r="Y465" s="12"/>
      <c r="Z465" s="12"/>
      <c r="AA465" s="12"/>
      <c r="AB465" s="12"/>
      <c r="AC465" s="12"/>
      <c r="AD465"/>
      <c r="AE465" s="12"/>
      <c r="AF465" s="12"/>
    </row>
    <row r="466" spans="1:32" ht="15" x14ac:dyDescent="0.25">
      <c r="E466" s="8"/>
      <c r="F466" s="8"/>
      <c r="G466" s="15"/>
      <c r="I466" s="15"/>
      <c r="N466" s="15"/>
      <c r="O466" s="15"/>
      <c r="P466" s="4"/>
      <c r="Q466" s="3"/>
      <c r="R466" s="7"/>
      <c r="S466" s="5"/>
      <c r="X466"/>
      <c r="Y466" s="12"/>
      <c r="Z466" s="12"/>
      <c r="AA466" s="12"/>
      <c r="AB466"/>
      <c r="AC466" s="12"/>
      <c r="AD466" s="12"/>
      <c r="AE466" s="12"/>
      <c r="AF466" s="12"/>
    </row>
    <row r="467" spans="1:32" ht="15" x14ac:dyDescent="0.25">
      <c r="E467" s="8"/>
      <c r="F467" s="8"/>
      <c r="G467" s="15"/>
      <c r="I467" s="15"/>
      <c r="N467" s="15"/>
      <c r="O467" s="15"/>
      <c r="P467" s="4"/>
      <c r="Q467" s="3"/>
      <c r="R467" s="7"/>
      <c r="S467" s="5"/>
      <c r="X467"/>
      <c r="Y467" s="12"/>
      <c r="Z467" s="12"/>
      <c r="AA467" s="12"/>
      <c r="AB467" s="12"/>
      <c r="AC467" s="12"/>
      <c r="AD467"/>
      <c r="AE467" s="12"/>
      <c r="AF467" s="12"/>
    </row>
    <row r="468" spans="1:32" ht="15" x14ac:dyDescent="0.25">
      <c r="E468" s="8"/>
      <c r="F468" s="8"/>
      <c r="G468" s="15"/>
      <c r="I468" s="15"/>
      <c r="N468" s="15"/>
      <c r="O468" s="15"/>
      <c r="P468" s="4"/>
      <c r="Q468" s="3"/>
      <c r="R468" s="7"/>
      <c r="S468" s="5"/>
      <c r="X468"/>
      <c r="Y468"/>
      <c r="Z468" s="12"/>
      <c r="AA468" s="12"/>
      <c r="AB468" s="12"/>
      <c r="AC468" s="12"/>
      <c r="AD468" s="12"/>
      <c r="AE468" s="12"/>
      <c r="AF468" s="12"/>
    </row>
    <row r="469" spans="1:32" ht="15" x14ac:dyDescent="0.25">
      <c r="E469" s="8"/>
      <c r="F469" s="8"/>
      <c r="G469" s="15"/>
      <c r="I469" s="15"/>
      <c r="N469" s="15"/>
      <c r="O469" s="15"/>
      <c r="P469" s="4"/>
      <c r="Q469" s="3"/>
      <c r="R469" s="7"/>
      <c r="S469" s="5"/>
      <c r="X469"/>
      <c r="Y469"/>
      <c r="Z469" s="12"/>
      <c r="AA469" s="12"/>
      <c r="AB469" s="12"/>
      <c r="AC469" s="12"/>
      <c r="AD469" s="12"/>
      <c r="AE469" s="12"/>
      <c r="AF469" s="12"/>
    </row>
    <row r="470" spans="1:32" ht="15" x14ac:dyDescent="0.25">
      <c r="E470" s="8"/>
      <c r="F470" s="8"/>
      <c r="G470" s="15"/>
      <c r="I470" s="15"/>
      <c r="N470" s="15"/>
      <c r="O470" s="15"/>
      <c r="P470" s="4"/>
      <c r="Q470" s="3"/>
      <c r="R470" s="7"/>
      <c r="S470" s="5"/>
      <c r="X470"/>
      <c r="Y470"/>
      <c r="Z470" s="12"/>
      <c r="AA470" s="12"/>
      <c r="AB470" s="12"/>
      <c r="AC470" s="12"/>
      <c r="AD470" s="12"/>
      <c r="AE470" s="12"/>
      <c r="AF470" s="12"/>
    </row>
    <row r="471" spans="1:32" ht="15" x14ac:dyDescent="0.25">
      <c r="E471" s="8"/>
      <c r="F471" s="8"/>
      <c r="G471" s="15"/>
      <c r="I471" s="15"/>
      <c r="N471" s="15"/>
      <c r="O471" s="15"/>
      <c r="P471" s="4"/>
      <c r="Q471" s="3"/>
      <c r="R471" s="7"/>
      <c r="S471" s="5"/>
      <c r="X471"/>
      <c r="Y471"/>
      <c r="Z471" s="12"/>
      <c r="AA471" s="12"/>
      <c r="AB471" s="12"/>
      <c r="AC471" s="12"/>
      <c r="AD471" s="12"/>
      <c r="AE471" s="12"/>
      <c r="AF471" s="12"/>
    </row>
    <row r="472" spans="1:32" ht="15" x14ac:dyDescent="0.25">
      <c r="E472" s="8"/>
      <c r="F472" s="8"/>
      <c r="G472" s="15"/>
      <c r="I472" s="15"/>
      <c r="N472" s="15"/>
      <c r="O472" s="15"/>
      <c r="P472" s="4"/>
      <c r="Q472" s="3"/>
      <c r="R472" s="7"/>
      <c r="S472" s="5"/>
      <c r="X472"/>
      <c r="Y472"/>
      <c r="Z472" s="12"/>
      <c r="AA472" s="12"/>
      <c r="AB472" s="12"/>
      <c r="AC472" s="12"/>
      <c r="AD472"/>
      <c r="AE472" s="12"/>
      <c r="AF472" s="12"/>
    </row>
    <row r="473" spans="1:32" ht="15" x14ac:dyDescent="0.25">
      <c r="E473" s="8"/>
      <c r="F473" s="8"/>
      <c r="G473" s="15"/>
      <c r="I473" s="15"/>
      <c r="N473" s="15"/>
      <c r="O473" s="15"/>
      <c r="P473" s="4"/>
      <c r="Q473" s="3"/>
      <c r="R473" s="7"/>
      <c r="S473" s="5"/>
      <c r="X473"/>
      <c r="Y473"/>
      <c r="Z473" s="12"/>
      <c r="AA473" s="12"/>
      <c r="AB473" s="12"/>
      <c r="AC473" s="12"/>
      <c r="AD473"/>
      <c r="AE473" s="12"/>
      <c r="AF473" s="12"/>
    </row>
    <row r="474" spans="1:32" ht="15" x14ac:dyDescent="0.25">
      <c r="E474" s="8"/>
      <c r="F474" s="8"/>
      <c r="G474" s="15"/>
      <c r="I474" s="15"/>
      <c r="N474" s="15"/>
      <c r="O474" s="15"/>
      <c r="P474" s="4"/>
      <c r="Q474" s="3"/>
      <c r="R474" s="7"/>
      <c r="S474" s="5"/>
      <c r="X474"/>
      <c r="Y474"/>
      <c r="Z474" s="12"/>
      <c r="AA474" s="12"/>
      <c r="AB474"/>
      <c r="AC474" s="12"/>
      <c r="AD474"/>
      <c r="AE474" s="12"/>
      <c r="AF474" s="12"/>
    </row>
    <row r="475" spans="1:32" ht="15" x14ac:dyDescent="0.25">
      <c r="E475" s="8"/>
      <c r="F475" s="8"/>
      <c r="G475" s="15"/>
      <c r="I475" s="15"/>
      <c r="N475" s="15"/>
      <c r="O475" s="15"/>
      <c r="R475" s="7"/>
      <c r="X475"/>
      <c r="Y475"/>
      <c r="Z475" s="12"/>
      <c r="AA475" s="12"/>
      <c r="AB475"/>
      <c r="AC475" s="12"/>
      <c r="AD475"/>
      <c r="AE475" s="12"/>
      <c r="AF475" s="12"/>
    </row>
    <row r="476" spans="1:32" ht="15" x14ac:dyDescent="0.25">
      <c r="E476" s="8"/>
      <c r="F476" s="8"/>
      <c r="G476" s="15"/>
      <c r="I476" s="15"/>
      <c r="N476" s="15"/>
      <c r="O476" s="15"/>
      <c r="R476" s="7"/>
      <c r="X476"/>
      <c r="Y476"/>
      <c r="Z476" s="12"/>
      <c r="AA476" s="12"/>
      <c r="AB476"/>
      <c r="AC476" s="12"/>
      <c r="AD476"/>
      <c r="AE476" s="12"/>
      <c r="AF476" s="12"/>
    </row>
    <row r="477" spans="1:32" ht="15" x14ac:dyDescent="0.25">
      <c r="E477" s="8"/>
      <c r="F477" s="8"/>
      <c r="G477" s="15"/>
      <c r="I477" s="15"/>
      <c r="N477" s="15"/>
      <c r="O477" s="15"/>
      <c r="R477" s="7"/>
      <c r="X477"/>
      <c r="Y477"/>
      <c r="Z477" s="12"/>
      <c r="AA477" s="12"/>
      <c r="AB477" s="12"/>
      <c r="AC477" s="12"/>
      <c r="AD477"/>
      <c r="AE477" s="12"/>
      <c r="AF477" s="12"/>
    </row>
    <row r="478" spans="1:32" ht="15" x14ac:dyDescent="0.25">
      <c r="A478" s="16"/>
      <c r="B478" s="16"/>
      <c r="C478" s="16"/>
      <c r="D478" s="16"/>
      <c r="E478" s="16"/>
      <c r="F478" s="16"/>
      <c r="G478" s="17"/>
      <c r="H478" s="17"/>
      <c r="I478" s="17"/>
      <c r="J478" s="17"/>
      <c r="K478" s="17"/>
      <c r="L478" s="17"/>
      <c r="M478" s="17"/>
      <c r="N478" s="17"/>
      <c r="O478" s="17"/>
      <c r="R478" s="7"/>
      <c r="X478"/>
      <c r="Y478"/>
      <c r="Z478" s="12"/>
      <c r="AA478" s="12"/>
      <c r="AB478"/>
      <c r="AC478" s="12"/>
      <c r="AD478"/>
      <c r="AE478" s="12"/>
      <c r="AF478" s="12"/>
    </row>
    <row r="479" spans="1:32" ht="15" x14ac:dyDescent="0.25">
      <c r="R479" s="7"/>
      <c r="X479"/>
      <c r="Y479"/>
      <c r="Z479" s="12"/>
      <c r="AA479" s="12"/>
      <c r="AB479" s="12"/>
      <c r="AC479" s="12"/>
      <c r="AD479" s="12"/>
      <c r="AE479" s="12"/>
      <c r="AF479" s="12"/>
    </row>
    <row r="480" spans="1:32" ht="20.25" customHeight="1" x14ac:dyDescent="0.4">
      <c r="B480" s="13"/>
      <c r="C480" s="13"/>
      <c r="D480" s="14"/>
      <c r="E480" s="14"/>
      <c r="F480" s="13"/>
      <c r="G480" s="15"/>
      <c r="I480" s="15"/>
      <c r="N480" s="15"/>
      <c r="O480" s="15"/>
      <c r="R480" s="7"/>
      <c r="S480" s="5"/>
      <c r="X480"/>
      <c r="Y480"/>
    </row>
    <row r="481" spans="9:25" ht="15" x14ac:dyDescent="0.25">
      <c r="I481" s="15"/>
      <c r="X481"/>
      <c r="Y481"/>
    </row>
    <row r="482" spans="9:25" ht="15" x14ac:dyDescent="0.25">
      <c r="I482" s="15"/>
      <c r="X482"/>
      <c r="Y482"/>
    </row>
    <row r="483" spans="9:25" ht="15" x14ac:dyDescent="0.25">
      <c r="I483" s="15"/>
      <c r="X483"/>
      <c r="Y483"/>
    </row>
    <row r="484" spans="9:25" x14ac:dyDescent="0.2">
      <c r="I484" s="15"/>
    </row>
    <row r="485" spans="9:25" x14ac:dyDescent="0.2">
      <c r="I485" s="15"/>
    </row>
    <row r="486" spans="9:25" x14ac:dyDescent="0.2">
      <c r="I486" s="15"/>
    </row>
    <row r="487" spans="9:25" x14ac:dyDescent="0.2">
      <c r="I487" s="15"/>
    </row>
    <row r="488" spans="9:25" x14ac:dyDescent="0.2">
      <c r="I488" s="15"/>
    </row>
    <row r="489" spans="9:25" x14ac:dyDescent="0.2">
      <c r="I489" s="15"/>
    </row>
    <row r="490" spans="9:25" x14ac:dyDescent="0.2">
      <c r="I490" s="15"/>
    </row>
    <row r="491" spans="9:25" x14ac:dyDescent="0.2">
      <c r="I491" s="15"/>
    </row>
    <row r="492" spans="9:25" x14ac:dyDescent="0.2">
      <c r="I492" s="15"/>
    </row>
    <row r="493" spans="9:25" x14ac:dyDescent="0.2">
      <c r="I493" s="15"/>
    </row>
    <row r="494" spans="9:25" x14ac:dyDescent="0.2">
      <c r="I494" s="15"/>
    </row>
    <row r="495" spans="9:25" x14ac:dyDescent="0.2">
      <c r="I495" s="15"/>
    </row>
    <row r="496" spans="9:25" x14ac:dyDescent="0.2">
      <c r="I496" s="15"/>
    </row>
    <row r="497" spans="9:9" x14ac:dyDescent="0.2">
      <c r="I497" s="15"/>
    </row>
  </sheetData>
  <pageMargins left="0.31496062992125984" right="0.31496062992125984" top="0.74803149606299213" bottom="0.74803149606299213" header="0.31496062992125984" footer="0.31496062992125984"/>
  <pageSetup scale="60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A4CD51598F7F04F84168A6C479B7575" ma:contentTypeVersion="17" ma:contentTypeDescription="Crear nuevo documento." ma:contentTypeScope="" ma:versionID="34f57d29f88f3b1deef94ae5d7f36f18">
  <xsd:schema xmlns:xsd="http://www.w3.org/2001/XMLSchema" xmlns:xs="http://www.w3.org/2001/XMLSchema" xmlns:p="http://schemas.microsoft.com/office/2006/metadata/properties" xmlns:ns2="498e0cf9-337c-4ae7-8aec-5cb955768cec" xmlns:ns3="ae60f8df-e0ad-4d64-9cc3-2a2aaef8cb24" targetNamespace="http://schemas.microsoft.com/office/2006/metadata/properties" ma:root="true" ma:fieldsID="7aae5833397f348f7a576a9bd7e14d2e" ns2:_="" ns3:_="">
    <xsd:import namespace="498e0cf9-337c-4ae7-8aec-5cb955768cec"/>
    <xsd:import namespace="ae60f8df-e0ad-4d64-9cc3-2a2aaef8cb2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Regi_x00f3_n" minOccurs="0"/>
                <xsd:element ref="ns3:lcf76f155ced4ddcb4097134ff3c332f" minOccurs="0"/>
                <xsd:element ref="ns2:TaxCatchAll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8e0cf9-337c-4ae7-8aec-5cb955768ce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2559d960-6a41-4d12-9e62-2cd44ab407ba}" ma:internalName="TaxCatchAll" ma:showField="CatchAllData" ma:web="498e0cf9-337c-4ae7-8aec-5cb955768ce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60f8df-e0ad-4d64-9cc3-2a2aaef8cb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Regi_x00f3_n" ma:index="14" nillable="true" ma:displayName="Región" ma:format="Dropdown" ma:internalName="Regi_x00f3_n">
      <xsd:simpleType>
        <xsd:restriction base="dms:Note">
          <xsd:maxLength value="255"/>
        </xsd:restriction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d53aa4d5-997a-46cc-a987-1c7953f874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98e0cf9-337c-4ae7-8aec-5cb955768cec"/>
    <Regi_x00f3_n xmlns="ae60f8df-e0ad-4d64-9cc3-2a2aaef8cb24" xsi:nil="true"/>
    <lcf76f155ced4ddcb4097134ff3c332f xmlns="ae60f8df-e0ad-4d64-9cc3-2a2aaef8cb2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5B559A1-34B9-4964-B06D-6A93C8E278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98e0cf9-337c-4ae7-8aec-5cb955768cec"/>
    <ds:schemaRef ds:uri="ae60f8df-e0ad-4d64-9cc3-2a2aaef8cb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B2F59F2-A7D1-4D13-8749-0162D519DBE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F680251-82F0-4329-83F4-52E25CA1E760}">
  <ds:schemaRefs>
    <ds:schemaRef ds:uri="http://schemas.microsoft.com/office/2006/documentManagement/types"/>
    <ds:schemaRef ds:uri="http://purl.org/dc/terms/"/>
    <ds:schemaRef ds:uri="http://schemas.microsoft.com/office/2006/metadata/properties"/>
    <ds:schemaRef ds:uri="ae60f8df-e0ad-4d64-9cc3-2a2aaef8cb24"/>
    <ds:schemaRef ds:uri="http://www.w3.org/XML/1998/namespace"/>
    <ds:schemaRef ds:uri="498e0cf9-337c-4ae7-8aec-5cb955768cec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TENPORAL TRANSP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GARRIDO</dc:creator>
  <cp:lastModifiedBy>Antonio Martinez</cp:lastModifiedBy>
  <cp:lastPrinted>2025-08-13T13:24:07Z</cp:lastPrinted>
  <dcterms:created xsi:type="dcterms:W3CDTF">2024-09-03T20:05:51Z</dcterms:created>
  <dcterms:modified xsi:type="dcterms:W3CDTF">2025-08-14T18:12:39Z</dcterms:modified>
</cp:coreProperties>
</file>