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ENERO 2025\TRANSP ENERO 2025\"/>
    </mc:Choice>
  </mc:AlternateContent>
  <xr:revisionPtr revIDLastSave="0" documentId="13_ncr:1_{684F1030-419B-4D1F-B937-D8DCF769EA8F}" xr6:coauthVersionLast="47" xr6:coauthVersionMax="47" xr10:uidLastSave="{00000000-0000-0000-0000-000000000000}"/>
  <bookViews>
    <workbookView xWindow="0" yWindow="420" windowWidth="28800" windowHeight="15060" xr2:uid="{E1F746EB-BE40-43C1-AE44-65A79FBBA982}"/>
  </bookViews>
  <sheets>
    <sheet name="ADICIONAL FIJO ENER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1" l="1"/>
  <c r="M17" i="1"/>
  <c r="M18" i="1"/>
  <c r="M19" i="1"/>
  <c r="M25" i="1" s="1"/>
  <c r="M63" i="1" s="1"/>
  <c r="M20" i="1"/>
  <c r="M21" i="1"/>
  <c r="M22" i="1"/>
  <c r="M23" i="1"/>
  <c r="M24" i="1"/>
  <c r="M15" i="1"/>
  <c r="L16" i="1"/>
  <c r="L25" i="1" s="1"/>
  <c r="L63" i="1" s="1"/>
  <c r="L17" i="1"/>
  <c r="L18" i="1"/>
  <c r="L19" i="1"/>
  <c r="L20" i="1"/>
  <c r="L21" i="1"/>
  <c r="L22" i="1"/>
  <c r="L23" i="1"/>
  <c r="L24" i="1"/>
  <c r="L15" i="1"/>
  <c r="G16" i="1"/>
  <c r="G17" i="1"/>
  <c r="G18" i="1"/>
  <c r="G19" i="1"/>
  <c r="G25" i="1" s="1"/>
  <c r="G63" i="1" s="1"/>
  <c r="G20" i="1"/>
  <c r="G21" i="1"/>
  <c r="G22" i="1"/>
  <c r="G23" i="1"/>
  <c r="G24" i="1"/>
  <c r="G15" i="1"/>
  <c r="F63" i="1"/>
  <c r="H63" i="1"/>
  <c r="I63" i="1"/>
  <c r="J63" i="1"/>
  <c r="K63" i="1"/>
  <c r="B63" i="1"/>
  <c r="F49" i="1"/>
  <c r="G49" i="1"/>
  <c r="H49" i="1"/>
  <c r="I49" i="1"/>
  <c r="J49" i="1"/>
  <c r="K49" i="1"/>
  <c r="L49" i="1"/>
  <c r="M49" i="1"/>
  <c r="E49" i="1"/>
  <c r="F58" i="1"/>
  <c r="G58" i="1"/>
  <c r="H58" i="1"/>
  <c r="I58" i="1"/>
  <c r="J58" i="1"/>
  <c r="K58" i="1"/>
  <c r="L58" i="1"/>
  <c r="M58" i="1"/>
  <c r="E58" i="1"/>
  <c r="F25" i="1"/>
  <c r="H25" i="1"/>
  <c r="I25" i="1"/>
  <c r="J25" i="1"/>
  <c r="K25" i="1"/>
  <c r="E25" i="1"/>
  <c r="F9" i="1"/>
  <c r="G9" i="1"/>
  <c r="H9" i="1"/>
  <c r="I9" i="1"/>
  <c r="J9" i="1"/>
  <c r="K9" i="1"/>
  <c r="L9" i="1"/>
  <c r="M9" i="1"/>
  <c r="E9" i="1"/>
  <c r="F42" i="1"/>
  <c r="G42" i="1"/>
  <c r="H42" i="1"/>
  <c r="I42" i="1"/>
  <c r="J42" i="1"/>
  <c r="K42" i="1"/>
  <c r="L42" i="1"/>
  <c r="M42" i="1"/>
  <c r="E42" i="1"/>
  <c r="F36" i="1"/>
  <c r="G36" i="1"/>
  <c r="H36" i="1"/>
  <c r="I36" i="1"/>
  <c r="J36" i="1"/>
  <c r="K36" i="1"/>
  <c r="L36" i="1"/>
  <c r="M36" i="1"/>
  <c r="E36" i="1"/>
  <c r="F31" i="1"/>
  <c r="G31" i="1"/>
  <c r="H31" i="1"/>
  <c r="I31" i="1"/>
  <c r="J31" i="1"/>
  <c r="K31" i="1"/>
  <c r="L31" i="1"/>
  <c r="M31" i="1"/>
  <c r="E31" i="1"/>
  <c r="F65" i="1" l="1"/>
  <c r="G65" i="1"/>
  <c r="K65" i="1"/>
  <c r="H65" i="1"/>
  <c r="L65" i="1"/>
  <c r="J65" i="1"/>
  <c r="H67" i="1"/>
  <c r="E65" i="1"/>
  <c r="I65" i="1"/>
  <c r="M65" i="1"/>
  <c r="M67" i="1" s="1"/>
  <c r="E63" i="1"/>
  <c r="I67" i="1" l="1"/>
  <c r="J67" i="1"/>
  <c r="K67" i="1"/>
  <c r="G67" i="1"/>
  <c r="L67" i="1"/>
  <c r="E67" i="1"/>
  <c r="F67" i="1"/>
</calcChain>
</file>

<file path=xl/sharedStrings.xml><?xml version="1.0" encoding="utf-8"?>
<sst xmlns="http://schemas.openxmlformats.org/spreadsheetml/2006/main" count="189" uniqueCount="54">
  <si>
    <t>AFP</t>
  </si>
  <si>
    <t>ISR</t>
  </si>
  <si>
    <t>SFS</t>
  </si>
  <si>
    <t>CENTRO DE REGULACION DE URGENCIAS Y EMERGENCIAS GRAN SANTO DOMINGO - DAEH</t>
  </si>
  <si>
    <t>FRANCISCO ANTONIO NOLASCO MERCEDES</t>
  </si>
  <si>
    <t>TECNICO EN TRANSPORTE SANITAR</t>
  </si>
  <si>
    <t>DANIEL DE LEON MATEO</t>
  </si>
  <si>
    <t>MEDICO GENERAL</t>
  </si>
  <si>
    <t>NICAULY CABRERA GUZMAN</t>
  </si>
  <si>
    <t>AUXILIAR DE ENFERMERIA</t>
  </si>
  <si>
    <t>CAREN RODRIGUEZ ALCANTARA</t>
  </si>
  <si>
    <t>AUXILIAR ADMINISTRATIVO</t>
  </si>
  <si>
    <t>RAMON ALEXANDER ROSA REYES</t>
  </si>
  <si>
    <t>TECNICO DE EMERGENCIA</t>
  </si>
  <si>
    <t>JESUS GABRIEL ADAMES GUZMAN</t>
  </si>
  <si>
    <t>ANTONIO JOSE BURGOS ALVARADO</t>
  </si>
  <si>
    <t>FRANCISCO SIRI ALEJO</t>
  </si>
  <si>
    <t>ALTAGRACIA DE LA ROSA ROMERO</t>
  </si>
  <si>
    <t>ENFERMERO (A) ATENCION DIRECT</t>
  </si>
  <si>
    <t xml:space="preserve">Subtotal </t>
  </si>
  <si>
    <t>CENTRO DE REGULACION DE URGENCIAS Y EMERGENCIAS MONTE PLATA- DAEH</t>
  </si>
  <si>
    <t>VICTOR MANUEL DIAZ DE LA ROSA</t>
  </si>
  <si>
    <t>CENTRO DE REGULACION DE URGENCIAS Y EMERGENCIAS MARIA TRINIDAD SANCHEZ- DAEH</t>
  </si>
  <si>
    <t>PEDRO LUIS SANTOS PAULINO</t>
  </si>
  <si>
    <t>CENTRO DE REGULACION DE URGENCIAS Y EMERGENCIAS SAMANA - DAEH</t>
  </si>
  <si>
    <t>ANA DILIA MARCHENA FRIAS</t>
  </si>
  <si>
    <t>CENTRO DE REGULACION DE URGENCIAS Y EMERGENCIAS SAN PEDRO DE MACORIS- DAEH</t>
  </si>
  <si>
    <t>EDILENIA VASQUEZ BENITEZ</t>
  </si>
  <si>
    <t>MARIA DE LOS ANGELES TAVERAS SOTO</t>
  </si>
  <si>
    <t>CENTRO DE REGULACION DE URGENCIAS Y EMERGENCIAS HATO MAYOR DEL REY- DAEH</t>
  </si>
  <si>
    <t>EDDY LEYNI SALLAN MALDONADO</t>
  </si>
  <si>
    <t>ANYELA ORQUIDEA SUERO DE JESUS</t>
  </si>
  <si>
    <t>EMILIANA TORIBIO CALDERON</t>
  </si>
  <si>
    <t>CARLOS MANUEL CHALAS SANTANA</t>
  </si>
  <si>
    <t>DEPARTAMENTO ADMINISTRATIVO FINANCIERO- DAEH</t>
  </si>
  <si>
    <t>GENESIS ORTEGA VICIOSO</t>
  </si>
  <si>
    <t xml:space="preserve">Total por Programacion: </t>
  </si>
  <si>
    <t>debe dar igual a cero</t>
  </si>
  <si>
    <t>DIRECCION DE SERVICIOS DE ATENCION A EMERGENCIAS EXTRAHOSPITALARIAS</t>
  </si>
  <si>
    <t>NOMINA PERSONAL  ADICIONAL NOMINA FIJA ENERO 2025</t>
  </si>
  <si>
    <t>ESTATUS</t>
  </si>
  <si>
    <t>NOMBRE</t>
  </si>
  <si>
    <t>CARGO</t>
  </si>
  <si>
    <t>GENERO</t>
  </si>
  <si>
    <t>INGRESO BRUTO</t>
  </si>
  <si>
    <t>OTROS ING.</t>
  </si>
  <si>
    <t>TOTAL ING.</t>
  </si>
  <si>
    <t>OTROS DESC.,</t>
  </si>
  <si>
    <t>TOTAL DESC.</t>
  </si>
  <si>
    <t>NETO</t>
  </si>
  <si>
    <t>ADICIONAL FIJA</t>
  </si>
  <si>
    <t>Femenino</t>
  </si>
  <si>
    <t>Masculino</t>
  </si>
  <si>
    <t>SARA MARTILNEZ MONTERO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</si>
</sst>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/>
    <xf numFmtId="4" fontId="18" fillId="0" borderId="0" xfId="0" applyNumberFormat="1" applyFont="1"/>
    <xf numFmtId="4" fontId="19" fillId="0" borderId="10" xfId="0" applyNumberFormat="1" applyFont="1" applyBorder="1"/>
    <xf numFmtId="0" fontId="19" fillId="0" borderId="10" xfId="0" applyFont="1" applyBorder="1"/>
    <xf numFmtId="0" fontId="19" fillId="0" borderId="0" xfId="0" applyFont="1"/>
    <xf numFmtId="0" fontId="19" fillId="33" borderId="0" xfId="0" applyFont="1" applyFill="1"/>
    <xf numFmtId="0" fontId="18" fillId="33" borderId="0" xfId="0" applyFont="1" applyFill="1"/>
    <xf numFmtId="4" fontId="18" fillId="33" borderId="0" xfId="0" applyNumberFormat="1" applyFont="1" applyFill="1"/>
    <xf numFmtId="4" fontId="19" fillId="33" borderId="0" xfId="0" applyNumberFormat="1" applyFont="1" applyFill="1"/>
    <xf numFmtId="0" fontId="19" fillId="0" borderId="0" xfId="0" applyFont="1" applyAlignment="1">
      <alignment horizontal="center"/>
    </xf>
    <xf numFmtId="4" fontId="19" fillId="0" borderId="0" xfId="0" applyNumberFormat="1" applyFont="1" applyAlignment="1">
      <alignment horizontal="center"/>
    </xf>
    <xf numFmtId="0" fontId="18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104542</xdr:rowOff>
    </xdr:from>
    <xdr:to>
      <xdr:col>0</xdr:col>
      <xdr:colOff>1771650</xdr:colOff>
      <xdr:row>4</xdr:row>
      <xdr:rowOff>48205</xdr:rowOff>
    </xdr:to>
    <xdr:pic>
      <xdr:nvPicPr>
        <xdr:cNvPr id="2" name="Picture 1" descr="Resultado de imagen de Logo De La Daeh">
          <a:extLst>
            <a:ext uri="{FF2B5EF4-FFF2-40B4-BE49-F238E27FC236}">
              <a16:creationId xmlns:a16="http://schemas.microsoft.com/office/drawing/2014/main" id="{E7868029-871C-ABA7-7BC5-6EDE2F0A1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542"/>
          <a:ext cx="1543050" cy="7056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5601B-A8FB-4764-A421-8B90DCE28817}">
  <dimension ref="A1:M67"/>
  <sheetViews>
    <sheetView tabSelected="1" topLeftCell="A42" workbookViewId="0">
      <selection activeCell="I71" sqref="I71"/>
    </sheetView>
  </sheetViews>
  <sheetFormatPr defaultRowHeight="15" x14ac:dyDescent="0.25"/>
  <cols>
    <col min="1" max="1" width="33.7109375" style="1" customWidth="1"/>
    <col min="2" max="2" width="32.42578125" style="1" customWidth="1"/>
    <col min="3" max="3" width="17.140625" style="1" customWidth="1"/>
    <col min="4" max="4" width="12" style="1" customWidth="1"/>
    <col min="5" max="5" width="15.42578125" style="2" customWidth="1"/>
    <col min="6" max="6" width="9.28515625" style="2" bestFit="1" customWidth="1"/>
    <col min="7" max="7" width="13" style="2" customWidth="1"/>
    <col min="8" max="8" width="9.28515625" style="2" bestFit="1" customWidth="1"/>
    <col min="9" max="9" width="9.85546875" style="2" bestFit="1" customWidth="1"/>
    <col min="10" max="11" width="9.28515625" style="2" bestFit="1" customWidth="1"/>
    <col min="12" max="12" width="9.85546875" style="2" bestFit="1" customWidth="1"/>
    <col min="13" max="13" width="12.5703125" style="2" customWidth="1"/>
  </cols>
  <sheetData>
    <row r="1" spans="1:13" x14ac:dyDescent="0.25">
      <c r="A1"/>
    </row>
    <row r="2" spans="1:13" x14ac:dyDescent="0.25">
      <c r="B2" s="5" t="s">
        <v>38</v>
      </c>
      <c r="C2" s="5"/>
      <c r="D2" s="5"/>
    </row>
    <row r="3" spans="1:13" x14ac:dyDescent="0.25">
      <c r="B3" s="5" t="s">
        <v>39</v>
      </c>
      <c r="C3" s="5"/>
      <c r="D3" s="5"/>
    </row>
    <row r="6" spans="1:13" x14ac:dyDescent="0.25">
      <c r="A6" s="6" t="s">
        <v>34</v>
      </c>
      <c r="B6" s="7"/>
      <c r="C6" s="7"/>
      <c r="D6" s="7"/>
      <c r="E6" s="8"/>
      <c r="F6" s="8"/>
      <c r="G6" s="8"/>
      <c r="H6" s="8"/>
      <c r="I6" s="8"/>
      <c r="J6" s="8"/>
      <c r="K6" s="8"/>
      <c r="L6" s="8"/>
      <c r="M6" s="8"/>
    </row>
    <row r="7" spans="1:13" x14ac:dyDescent="0.25">
      <c r="A7" s="10" t="s">
        <v>41</v>
      </c>
      <c r="B7" s="10" t="s">
        <v>42</v>
      </c>
      <c r="C7" s="10" t="s">
        <v>40</v>
      </c>
      <c r="D7" s="10" t="s">
        <v>43</v>
      </c>
      <c r="E7" s="11" t="s">
        <v>44</v>
      </c>
      <c r="F7" s="11" t="s">
        <v>45</v>
      </c>
      <c r="G7" s="11" t="s">
        <v>46</v>
      </c>
      <c r="H7" s="11" t="s">
        <v>0</v>
      </c>
      <c r="I7" s="11" t="s">
        <v>1</v>
      </c>
      <c r="J7" s="11" t="s">
        <v>2</v>
      </c>
      <c r="K7" s="11" t="s">
        <v>47</v>
      </c>
      <c r="L7" s="11" t="s">
        <v>48</v>
      </c>
      <c r="M7" s="11" t="s">
        <v>49</v>
      </c>
    </row>
    <row r="8" spans="1:13" x14ac:dyDescent="0.25">
      <c r="A8" s="1" t="s">
        <v>35</v>
      </c>
      <c r="B8" s="1" t="s">
        <v>11</v>
      </c>
      <c r="C8" s="1" t="s">
        <v>50</v>
      </c>
      <c r="D8" s="1" t="s">
        <v>51</v>
      </c>
      <c r="E8" s="2">
        <v>30000</v>
      </c>
      <c r="F8" s="2">
        <v>0</v>
      </c>
      <c r="G8" s="2">
        <v>30000</v>
      </c>
      <c r="H8" s="2">
        <v>861</v>
      </c>
      <c r="I8" s="2">
        <v>0</v>
      </c>
      <c r="J8" s="2">
        <v>912</v>
      </c>
      <c r="K8" s="2">
        <v>25</v>
      </c>
      <c r="L8" s="2">
        <v>1798</v>
      </c>
      <c r="M8" s="2">
        <v>28202</v>
      </c>
    </row>
    <row r="9" spans="1:13" ht="15.75" thickBot="1" x14ac:dyDescent="0.3">
      <c r="A9" s="1" t="s">
        <v>19</v>
      </c>
      <c r="B9" s="1">
        <v>1</v>
      </c>
      <c r="E9" s="3">
        <f>SUM(E8)</f>
        <v>30000</v>
      </c>
      <c r="F9" s="3">
        <f t="shared" ref="F9:M9" si="0">SUM(F8)</f>
        <v>0</v>
      </c>
      <c r="G9" s="3">
        <f t="shared" si="0"/>
        <v>30000</v>
      </c>
      <c r="H9" s="3">
        <f t="shared" si="0"/>
        <v>861</v>
      </c>
      <c r="I9" s="3">
        <f t="shared" si="0"/>
        <v>0</v>
      </c>
      <c r="J9" s="3">
        <f t="shared" si="0"/>
        <v>912</v>
      </c>
      <c r="K9" s="3">
        <f t="shared" si="0"/>
        <v>25</v>
      </c>
      <c r="L9" s="3">
        <f t="shared" si="0"/>
        <v>1798</v>
      </c>
      <c r="M9" s="3">
        <f t="shared" si="0"/>
        <v>28202</v>
      </c>
    </row>
    <row r="13" spans="1:13" x14ac:dyDescent="0.25">
      <c r="A13" s="6" t="s">
        <v>3</v>
      </c>
      <c r="B13" s="7"/>
      <c r="C13" s="7"/>
      <c r="D13" s="7"/>
      <c r="E13" s="8"/>
      <c r="F13" s="8"/>
      <c r="G13" s="8"/>
      <c r="H13" s="8"/>
      <c r="I13" s="8"/>
      <c r="J13" s="8"/>
      <c r="K13" s="8"/>
      <c r="L13" s="8"/>
      <c r="M13" s="8"/>
    </row>
    <row r="14" spans="1:13" x14ac:dyDescent="0.25">
      <c r="A14" s="10" t="s">
        <v>41</v>
      </c>
      <c r="B14" s="10" t="s">
        <v>42</v>
      </c>
      <c r="C14" s="10" t="s">
        <v>40</v>
      </c>
      <c r="D14" s="10" t="s">
        <v>43</v>
      </c>
      <c r="E14" s="11" t="s">
        <v>44</v>
      </c>
      <c r="F14" s="11" t="s">
        <v>45</v>
      </c>
      <c r="G14" s="11" t="s">
        <v>46</v>
      </c>
      <c r="H14" s="11" t="s">
        <v>0</v>
      </c>
      <c r="I14" s="11" t="s">
        <v>1</v>
      </c>
      <c r="J14" s="11" t="s">
        <v>2</v>
      </c>
      <c r="K14" s="11" t="s">
        <v>47</v>
      </c>
      <c r="L14" s="11" t="s">
        <v>48</v>
      </c>
      <c r="M14" s="11" t="s">
        <v>49</v>
      </c>
    </row>
    <row r="15" spans="1:13" x14ac:dyDescent="0.25">
      <c r="A15" s="1" t="s">
        <v>14</v>
      </c>
      <c r="B15" s="1" t="s">
        <v>7</v>
      </c>
      <c r="C15" s="1" t="s">
        <v>50</v>
      </c>
      <c r="D15" s="1" t="s">
        <v>52</v>
      </c>
      <c r="E15" s="2">
        <v>71520.27</v>
      </c>
      <c r="F15" s="2">
        <v>0</v>
      </c>
      <c r="G15" s="2">
        <f>+E15+F15</f>
        <v>71520.27</v>
      </c>
      <c r="H15" s="2">
        <v>2052.63</v>
      </c>
      <c r="I15" s="2">
        <v>5654.56</v>
      </c>
      <c r="J15" s="2">
        <v>2174.2199999999998</v>
      </c>
      <c r="K15" s="2">
        <v>25</v>
      </c>
      <c r="L15" s="2">
        <f>+H15+I15+J15+K15</f>
        <v>9906.41</v>
      </c>
      <c r="M15" s="2">
        <f>+G15-L15</f>
        <v>61613.86</v>
      </c>
    </row>
    <row r="16" spans="1:13" x14ac:dyDescent="0.25">
      <c r="A16" s="1" t="s">
        <v>6</v>
      </c>
      <c r="B16" s="1" t="s">
        <v>7</v>
      </c>
      <c r="C16" s="1" t="s">
        <v>50</v>
      </c>
      <c r="D16" s="1" t="s">
        <v>52</v>
      </c>
      <c r="E16" s="2">
        <v>71520.27</v>
      </c>
      <c r="F16" s="2">
        <v>0</v>
      </c>
      <c r="G16" s="2">
        <f t="shared" ref="G16:G24" si="1">+E16+F16</f>
        <v>71520.27</v>
      </c>
      <c r="H16" s="2">
        <v>2052.63</v>
      </c>
      <c r="I16" s="2">
        <v>5654.56</v>
      </c>
      <c r="J16" s="2">
        <v>2174.2199999999998</v>
      </c>
      <c r="K16" s="2">
        <v>25</v>
      </c>
      <c r="L16" s="2">
        <f t="shared" ref="L16:L24" si="2">+H16+I16+J16+K16</f>
        <v>9906.41</v>
      </c>
      <c r="M16" s="2">
        <f t="shared" ref="M16:M24" si="3">+G16-L16</f>
        <v>61613.86</v>
      </c>
    </row>
    <row r="17" spans="1:13" x14ac:dyDescent="0.25">
      <c r="A17" s="1" t="s">
        <v>17</v>
      </c>
      <c r="B17" s="1" t="s">
        <v>18</v>
      </c>
      <c r="C17" s="1" t="s">
        <v>50</v>
      </c>
      <c r="D17" s="1" t="s">
        <v>51</v>
      </c>
      <c r="E17" s="2">
        <v>45350</v>
      </c>
      <c r="F17" s="2">
        <v>0</v>
      </c>
      <c r="G17" s="2">
        <f t="shared" si="1"/>
        <v>45350</v>
      </c>
      <c r="H17" s="2">
        <v>1301.55</v>
      </c>
      <c r="I17" s="2">
        <v>1197.72</v>
      </c>
      <c r="J17" s="2">
        <v>1378.64</v>
      </c>
      <c r="K17" s="2">
        <v>25</v>
      </c>
      <c r="L17" s="2">
        <f t="shared" si="2"/>
        <v>3902.91</v>
      </c>
      <c r="M17" s="2">
        <f t="shared" si="3"/>
        <v>41447.089999999997</v>
      </c>
    </row>
    <row r="18" spans="1:13" x14ac:dyDescent="0.25">
      <c r="A18" s="1" t="s">
        <v>8</v>
      </c>
      <c r="B18" s="1" t="s">
        <v>9</v>
      </c>
      <c r="C18" s="1" t="s">
        <v>50</v>
      </c>
      <c r="D18" s="1" t="s">
        <v>52</v>
      </c>
      <c r="E18" s="2">
        <v>36700</v>
      </c>
      <c r="F18" s="2">
        <v>0</v>
      </c>
      <c r="G18" s="2">
        <f t="shared" si="1"/>
        <v>36700</v>
      </c>
      <c r="H18" s="2">
        <v>1053.29</v>
      </c>
      <c r="I18" s="2">
        <v>0</v>
      </c>
      <c r="J18" s="2">
        <v>1115.68</v>
      </c>
      <c r="K18" s="2">
        <v>25</v>
      </c>
      <c r="L18" s="2">
        <f t="shared" si="2"/>
        <v>2193.9700000000003</v>
      </c>
      <c r="M18" s="2">
        <f t="shared" si="3"/>
        <v>34506.03</v>
      </c>
    </row>
    <row r="19" spans="1:13" x14ac:dyDescent="0.25">
      <c r="A19" s="1" t="s">
        <v>12</v>
      </c>
      <c r="B19" s="1" t="s">
        <v>13</v>
      </c>
      <c r="C19" s="1" t="s">
        <v>50</v>
      </c>
      <c r="D19" s="1" t="s">
        <v>51</v>
      </c>
      <c r="E19" s="2">
        <v>36700</v>
      </c>
      <c r="F19" s="2">
        <v>0</v>
      </c>
      <c r="G19" s="2">
        <f t="shared" si="1"/>
        <v>36700</v>
      </c>
      <c r="H19" s="2">
        <v>1053.29</v>
      </c>
      <c r="I19" s="2">
        <v>0</v>
      </c>
      <c r="J19" s="2">
        <v>1115.68</v>
      </c>
      <c r="K19" s="2">
        <v>25</v>
      </c>
      <c r="L19" s="2">
        <f t="shared" si="2"/>
        <v>2193.9700000000003</v>
      </c>
      <c r="M19" s="2">
        <f t="shared" si="3"/>
        <v>34506.03</v>
      </c>
    </row>
    <row r="20" spans="1:13" x14ac:dyDescent="0.25">
      <c r="A20" s="12" t="s">
        <v>10</v>
      </c>
      <c r="B20" s="1" t="s">
        <v>11</v>
      </c>
      <c r="C20" s="1" t="s">
        <v>50</v>
      </c>
      <c r="D20" s="1" t="s">
        <v>52</v>
      </c>
      <c r="E20" s="2">
        <v>30000</v>
      </c>
      <c r="F20" s="2">
        <v>0</v>
      </c>
      <c r="G20" s="2">
        <f t="shared" si="1"/>
        <v>30000</v>
      </c>
      <c r="H20" s="2">
        <v>861</v>
      </c>
      <c r="I20" s="2">
        <v>0</v>
      </c>
      <c r="J20" s="2">
        <v>912</v>
      </c>
      <c r="K20" s="2">
        <v>25</v>
      </c>
      <c r="L20" s="2">
        <f t="shared" si="2"/>
        <v>1798</v>
      </c>
      <c r="M20" s="2">
        <f t="shared" si="3"/>
        <v>28202</v>
      </c>
    </row>
    <row r="21" spans="1:13" x14ac:dyDescent="0.25">
      <c r="A21" s="12" t="s">
        <v>53</v>
      </c>
      <c r="B21" s="1" t="s">
        <v>11</v>
      </c>
      <c r="C21" s="1" t="s">
        <v>50</v>
      </c>
      <c r="D21" s="1" t="s">
        <v>51</v>
      </c>
      <c r="E21" s="2">
        <v>30000</v>
      </c>
      <c r="F21" s="2">
        <v>0</v>
      </c>
      <c r="G21" s="2">
        <f t="shared" si="1"/>
        <v>30000</v>
      </c>
      <c r="H21" s="2">
        <v>861</v>
      </c>
      <c r="I21" s="2">
        <v>0</v>
      </c>
      <c r="J21" s="2">
        <v>912</v>
      </c>
      <c r="K21" s="2">
        <v>25</v>
      </c>
      <c r="L21" s="2">
        <f t="shared" si="2"/>
        <v>1798</v>
      </c>
      <c r="M21" s="2">
        <f t="shared" si="3"/>
        <v>28202</v>
      </c>
    </row>
    <row r="22" spans="1:13" x14ac:dyDescent="0.25">
      <c r="A22" s="12" t="s">
        <v>4</v>
      </c>
      <c r="B22" s="1" t="s">
        <v>5</v>
      </c>
      <c r="C22" s="1" t="s">
        <v>50</v>
      </c>
      <c r="D22" s="1" t="s">
        <v>52</v>
      </c>
      <c r="E22" s="2">
        <v>21450</v>
      </c>
      <c r="F22" s="2">
        <v>8550</v>
      </c>
      <c r="G22" s="2">
        <f t="shared" si="1"/>
        <v>30000</v>
      </c>
      <c r="H22" s="2">
        <v>615.62</v>
      </c>
      <c r="I22" s="2">
        <v>0</v>
      </c>
      <c r="J22" s="2">
        <v>652.08000000000004</v>
      </c>
      <c r="K22" s="2">
        <v>25</v>
      </c>
      <c r="L22" s="2">
        <f t="shared" si="2"/>
        <v>1292.7</v>
      </c>
      <c r="M22" s="2">
        <f t="shared" si="3"/>
        <v>28707.3</v>
      </c>
    </row>
    <row r="23" spans="1:13" x14ac:dyDescent="0.25">
      <c r="A23" s="1" t="s">
        <v>15</v>
      </c>
      <c r="B23" s="1" t="s">
        <v>5</v>
      </c>
      <c r="C23" s="1" t="s">
        <v>50</v>
      </c>
      <c r="D23" s="1" t="s">
        <v>52</v>
      </c>
      <c r="E23" s="2">
        <v>21450</v>
      </c>
      <c r="F23" s="2">
        <v>8550</v>
      </c>
      <c r="G23" s="2">
        <f t="shared" si="1"/>
        <v>30000</v>
      </c>
      <c r="H23" s="2">
        <v>615.62</v>
      </c>
      <c r="I23" s="2">
        <v>0</v>
      </c>
      <c r="J23" s="2">
        <v>652.08000000000004</v>
      </c>
      <c r="K23" s="2">
        <v>25</v>
      </c>
      <c r="L23" s="2">
        <f t="shared" si="2"/>
        <v>1292.7</v>
      </c>
      <c r="M23" s="2">
        <f t="shared" si="3"/>
        <v>28707.3</v>
      </c>
    </row>
    <row r="24" spans="1:13" x14ac:dyDescent="0.25">
      <c r="A24" s="1" t="s">
        <v>16</v>
      </c>
      <c r="B24" s="1" t="s">
        <v>5</v>
      </c>
      <c r="C24" s="1" t="s">
        <v>50</v>
      </c>
      <c r="D24" s="1" t="s">
        <v>52</v>
      </c>
      <c r="E24" s="2">
        <v>21450</v>
      </c>
      <c r="F24" s="2">
        <v>8550</v>
      </c>
      <c r="G24" s="2">
        <f t="shared" si="1"/>
        <v>30000</v>
      </c>
      <c r="H24" s="2">
        <v>615.62</v>
      </c>
      <c r="I24" s="2">
        <v>0</v>
      </c>
      <c r="J24" s="2">
        <v>652.08000000000004</v>
      </c>
      <c r="K24" s="2">
        <v>25</v>
      </c>
      <c r="L24" s="2">
        <f t="shared" si="2"/>
        <v>1292.7</v>
      </c>
      <c r="M24" s="2">
        <f t="shared" si="3"/>
        <v>28707.3</v>
      </c>
    </row>
    <row r="25" spans="1:13" ht="15.75" thickBot="1" x14ac:dyDescent="0.3">
      <c r="A25" s="1" t="s">
        <v>19</v>
      </c>
      <c r="B25" s="1">
        <v>10</v>
      </c>
      <c r="E25" s="3">
        <f>SUM(E15:E24)</f>
        <v>386140.54000000004</v>
      </c>
      <c r="F25" s="3">
        <f t="shared" ref="F25:M25" si="4">SUM(F15:F24)</f>
        <v>25650</v>
      </c>
      <c r="G25" s="3">
        <f t="shared" si="4"/>
        <v>411790.54000000004</v>
      </c>
      <c r="H25" s="3">
        <f t="shared" si="4"/>
        <v>11082.250000000002</v>
      </c>
      <c r="I25" s="3">
        <f t="shared" si="4"/>
        <v>12506.84</v>
      </c>
      <c r="J25" s="3">
        <f t="shared" si="4"/>
        <v>11738.68</v>
      </c>
      <c r="K25" s="3">
        <f t="shared" si="4"/>
        <v>250</v>
      </c>
      <c r="L25" s="3">
        <f t="shared" si="4"/>
        <v>35577.769999999997</v>
      </c>
      <c r="M25" s="3">
        <f t="shared" si="4"/>
        <v>376212.76999999996</v>
      </c>
    </row>
    <row r="28" spans="1:13" x14ac:dyDescent="0.25">
      <c r="A28" s="6" t="s">
        <v>20</v>
      </c>
      <c r="B28" s="7"/>
      <c r="C28" s="7"/>
      <c r="D28" s="7"/>
      <c r="E28" s="8"/>
      <c r="F28" s="8"/>
      <c r="G28" s="8"/>
      <c r="H28" s="8"/>
      <c r="I28" s="8"/>
      <c r="J28" s="8"/>
      <c r="K28" s="8"/>
      <c r="L28" s="8"/>
      <c r="M28" s="8"/>
    </row>
    <row r="29" spans="1:13" x14ac:dyDescent="0.25">
      <c r="A29" s="10" t="s">
        <v>41</v>
      </c>
      <c r="B29" s="10" t="s">
        <v>42</v>
      </c>
      <c r="C29" s="10" t="s">
        <v>40</v>
      </c>
      <c r="D29" s="10" t="s">
        <v>43</v>
      </c>
      <c r="E29" s="11" t="s">
        <v>44</v>
      </c>
      <c r="F29" s="11" t="s">
        <v>45</v>
      </c>
      <c r="G29" s="11" t="s">
        <v>46</v>
      </c>
      <c r="H29" s="11" t="s">
        <v>0</v>
      </c>
      <c r="I29" s="11" t="s">
        <v>1</v>
      </c>
      <c r="J29" s="11" t="s">
        <v>2</v>
      </c>
      <c r="K29" s="11" t="s">
        <v>47</v>
      </c>
      <c r="L29" s="11" t="s">
        <v>48</v>
      </c>
      <c r="M29" s="11" t="s">
        <v>49</v>
      </c>
    </row>
    <row r="30" spans="1:13" x14ac:dyDescent="0.25">
      <c r="A30" s="1" t="s">
        <v>21</v>
      </c>
      <c r="B30" s="1" t="s">
        <v>5</v>
      </c>
      <c r="C30" s="1" t="s">
        <v>50</v>
      </c>
      <c r="D30" s="1" t="s">
        <v>52</v>
      </c>
      <c r="E30" s="2">
        <v>21450</v>
      </c>
      <c r="F30" s="2">
        <v>8550</v>
      </c>
      <c r="G30" s="2">
        <v>30000</v>
      </c>
      <c r="H30" s="2">
        <v>615.62</v>
      </c>
      <c r="I30" s="2">
        <v>0</v>
      </c>
      <c r="J30" s="2">
        <v>652.08000000000004</v>
      </c>
      <c r="K30" s="2">
        <v>25</v>
      </c>
      <c r="L30" s="2">
        <v>1292.7</v>
      </c>
      <c r="M30" s="2">
        <v>28707.3</v>
      </c>
    </row>
    <row r="31" spans="1:13" ht="15.75" thickBot="1" x14ac:dyDescent="0.3">
      <c r="A31" s="1" t="s">
        <v>19</v>
      </c>
      <c r="B31" s="1">
        <v>1</v>
      </c>
      <c r="E31" s="3">
        <f t="shared" ref="E31:M31" si="5">SUM(E30)</f>
        <v>21450</v>
      </c>
      <c r="F31" s="3">
        <f t="shared" si="5"/>
        <v>8550</v>
      </c>
      <c r="G31" s="3">
        <f t="shared" si="5"/>
        <v>30000</v>
      </c>
      <c r="H31" s="3">
        <f t="shared" si="5"/>
        <v>615.62</v>
      </c>
      <c r="I31" s="3">
        <f t="shared" si="5"/>
        <v>0</v>
      </c>
      <c r="J31" s="3">
        <f t="shared" si="5"/>
        <v>652.08000000000004</v>
      </c>
      <c r="K31" s="3">
        <f t="shared" si="5"/>
        <v>25</v>
      </c>
      <c r="L31" s="3">
        <f t="shared" si="5"/>
        <v>1292.7</v>
      </c>
      <c r="M31" s="3">
        <f t="shared" si="5"/>
        <v>28707.3</v>
      </c>
    </row>
    <row r="33" spans="1:13" x14ac:dyDescent="0.25">
      <c r="A33" s="6" t="s">
        <v>22</v>
      </c>
      <c r="B33" s="7"/>
      <c r="C33" s="7"/>
      <c r="D33" s="7"/>
      <c r="E33" s="8"/>
      <c r="F33" s="8"/>
      <c r="G33" s="8"/>
      <c r="H33" s="8"/>
      <c r="I33" s="8"/>
      <c r="J33" s="8"/>
      <c r="K33" s="8"/>
      <c r="L33" s="8"/>
      <c r="M33" s="8"/>
    </row>
    <row r="34" spans="1:13" x14ac:dyDescent="0.25">
      <c r="A34" s="10" t="s">
        <v>41</v>
      </c>
      <c r="B34" s="10" t="s">
        <v>42</v>
      </c>
      <c r="C34" s="10" t="s">
        <v>40</v>
      </c>
      <c r="D34" s="10" t="s">
        <v>43</v>
      </c>
      <c r="E34" s="11" t="s">
        <v>44</v>
      </c>
      <c r="F34" s="11" t="s">
        <v>45</v>
      </c>
      <c r="G34" s="11" t="s">
        <v>46</v>
      </c>
      <c r="H34" s="11" t="s">
        <v>0</v>
      </c>
      <c r="I34" s="11" t="s">
        <v>1</v>
      </c>
      <c r="J34" s="11" t="s">
        <v>2</v>
      </c>
      <c r="K34" s="11" t="s">
        <v>47</v>
      </c>
      <c r="L34" s="11" t="s">
        <v>48</v>
      </c>
      <c r="M34" s="11" t="s">
        <v>49</v>
      </c>
    </row>
    <row r="35" spans="1:13" x14ac:dyDescent="0.25">
      <c r="A35" s="1" t="s">
        <v>23</v>
      </c>
      <c r="B35" s="1" t="s">
        <v>5</v>
      </c>
      <c r="C35" s="1" t="s">
        <v>50</v>
      </c>
      <c r="D35" s="1" t="s">
        <v>52</v>
      </c>
      <c r="E35" s="2">
        <v>21450</v>
      </c>
      <c r="F35" s="2">
        <v>8550</v>
      </c>
      <c r="G35" s="2">
        <v>30000</v>
      </c>
      <c r="H35" s="2">
        <v>615.62</v>
      </c>
      <c r="I35" s="2">
        <v>0</v>
      </c>
      <c r="J35" s="2">
        <v>652.08000000000004</v>
      </c>
      <c r="K35" s="2">
        <v>25</v>
      </c>
      <c r="L35" s="2">
        <v>1292.7</v>
      </c>
      <c r="M35" s="2">
        <v>28707.3</v>
      </c>
    </row>
    <row r="36" spans="1:13" ht="15.75" thickBot="1" x14ac:dyDescent="0.3">
      <c r="A36" s="1" t="s">
        <v>19</v>
      </c>
      <c r="B36" s="1">
        <v>1</v>
      </c>
      <c r="E36" s="3">
        <f>SUM(E35)</f>
        <v>21450</v>
      </c>
      <c r="F36" s="3">
        <f t="shared" ref="F36:M36" si="6">SUM(F35)</f>
        <v>8550</v>
      </c>
      <c r="G36" s="3">
        <f t="shared" si="6"/>
        <v>30000</v>
      </c>
      <c r="H36" s="3">
        <f t="shared" si="6"/>
        <v>615.62</v>
      </c>
      <c r="I36" s="3">
        <f t="shared" si="6"/>
        <v>0</v>
      </c>
      <c r="J36" s="3">
        <f t="shared" si="6"/>
        <v>652.08000000000004</v>
      </c>
      <c r="K36" s="3">
        <f t="shared" si="6"/>
        <v>25</v>
      </c>
      <c r="L36" s="3">
        <f t="shared" si="6"/>
        <v>1292.7</v>
      </c>
      <c r="M36" s="3">
        <f t="shared" si="6"/>
        <v>28707.3</v>
      </c>
    </row>
    <row r="39" spans="1:13" x14ac:dyDescent="0.25">
      <c r="A39" s="6" t="s">
        <v>24</v>
      </c>
      <c r="B39" s="7"/>
      <c r="C39" s="7"/>
      <c r="D39" s="7"/>
      <c r="E39" s="8"/>
      <c r="F39" s="8"/>
      <c r="G39" s="8"/>
      <c r="H39" s="8"/>
      <c r="I39" s="8"/>
      <c r="J39" s="8"/>
      <c r="K39" s="8"/>
      <c r="L39" s="8"/>
      <c r="M39" s="8"/>
    </row>
    <row r="40" spans="1:13" x14ac:dyDescent="0.25">
      <c r="A40" s="10" t="s">
        <v>41</v>
      </c>
      <c r="B40" s="10" t="s">
        <v>42</v>
      </c>
      <c r="C40" s="10" t="s">
        <v>40</v>
      </c>
      <c r="D40" s="10" t="s">
        <v>43</v>
      </c>
      <c r="E40" s="11" t="s">
        <v>44</v>
      </c>
      <c r="F40" s="11" t="s">
        <v>45</v>
      </c>
      <c r="G40" s="11" t="s">
        <v>46</v>
      </c>
      <c r="H40" s="11" t="s">
        <v>0</v>
      </c>
      <c r="I40" s="11" t="s">
        <v>1</v>
      </c>
      <c r="J40" s="11" t="s">
        <v>2</v>
      </c>
      <c r="K40" s="11" t="s">
        <v>47</v>
      </c>
      <c r="L40" s="11" t="s">
        <v>48</v>
      </c>
      <c r="M40" s="11" t="s">
        <v>49</v>
      </c>
    </row>
    <row r="41" spans="1:13" x14ac:dyDescent="0.25">
      <c r="A41" s="1" t="s">
        <v>25</v>
      </c>
      <c r="B41" s="1" t="s">
        <v>9</v>
      </c>
      <c r="C41" s="1" t="s">
        <v>50</v>
      </c>
      <c r="D41" s="1" t="s">
        <v>51</v>
      </c>
      <c r="E41" s="2">
        <v>36700</v>
      </c>
      <c r="F41" s="2">
        <v>0</v>
      </c>
      <c r="G41" s="2">
        <v>36700</v>
      </c>
      <c r="H41" s="2">
        <v>1053.29</v>
      </c>
      <c r="I41" s="2">
        <v>0</v>
      </c>
      <c r="J41" s="2">
        <v>1115.68</v>
      </c>
      <c r="K41" s="2">
        <v>25</v>
      </c>
      <c r="L41" s="2">
        <v>2193.9699999999998</v>
      </c>
      <c r="M41" s="2">
        <v>34506.03</v>
      </c>
    </row>
    <row r="42" spans="1:13" ht="15.75" thickBot="1" x14ac:dyDescent="0.3">
      <c r="A42" s="1" t="s">
        <v>19</v>
      </c>
      <c r="B42" s="1">
        <v>1</v>
      </c>
      <c r="E42" s="3">
        <f>SUM(E41)</f>
        <v>36700</v>
      </c>
      <c r="F42" s="3">
        <f t="shared" ref="F42:M42" si="7">SUM(F41)</f>
        <v>0</v>
      </c>
      <c r="G42" s="3">
        <f t="shared" si="7"/>
        <v>36700</v>
      </c>
      <c r="H42" s="3">
        <f t="shared" si="7"/>
        <v>1053.29</v>
      </c>
      <c r="I42" s="3">
        <f t="shared" si="7"/>
        <v>0</v>
      </c>
      <c r="J42" s="3">
        <f t="shared" si="7"/>
        <v>1115.68</v>
      </c>
      <c r="K42" s="3">
        <f t="shared" si="7"/>
        <v>25</v>
      </c>
      <c r="L42" s="3">
        <f t="shared" si="7"/>
        <v>2193.9699999999998</v>
      </c>
      <c r="M42" s="3">
        <f t="shared" si="7"/>
        <v>34506.03</v>
      </c>
    </row>
    <row r="45" spans="1:13" x14ac:dyDescent="0.25">
      <c r="A45" s="6" t="s">
        <v>26</v>
      </c>
      <c r="B45" s="6"/>
      <c r="C45" s="6"/>
      <c r="D45" s="6"/>
      <c r="E45" s="9"/>
      <c r="F45" s="9"/>
      <c r="G45" s="9"/>
      <c r="H45" s="9"/>
      <c r="I45" s="9"/>
      <c r="J45" s="9"/>
      <c r="K45" s="9"/>
      <c r="L45" s="9"/>
      <c r="M45" s="9"/>
    </row>
    <row r="46" spans="1:13" x14ac:dyDescent="0.25">
      <c r="A46" s="10" t="s">
        <v>41</v>
      </c>
      <c r="B46" s="10" t="s">
        <v>42</v>
      </c>
      <c r="C46" s="10" t="s">
        <v>40</v>
      </c>
      <c r="D46" s="10" t="s">
        <v>43</v>
      </c>
      <c r="E46" s="11" t="s">
        <v>44</v>
      </c>
      <c r="F46" s="11" t="s">
        <v>45</v>
      </c>
      <c r="G46" s="11" t="s">
        <v>46</v>
      </c>
      <c r="H46" s="11" t="s">
        <v>0</v>
      </c>
      <c r="I46" s="11" t="s">
        <v>1</v>
      </c>
      <c r="J46" s="11" t="s">
        <v>2</v>
      </c>
      <c r="K46" s="11" t="s">
        <v>47</v>
      </c>
      <c r="L46" s="11" t="s">
        <v>48</v>
      </c>
      <c r="M46" s="11" t="s">
        <v>49</v>
      </c>
    </row>
    <row r="47" spans="1:13" x14ac:dyDescent="0.25">
      <c r="A47" s="1" t="s">
        <v>28</v>
      </c>
      <c r="B47" s="1" t="s">
        <v>18</v>
      </c>
      <c r="C47" s="1" t="s">
        <v>50</v>
      </c>
      <c r="D47" s="1" t="s">
        <v>51</v>
      </c>
      <c r="E47" s="2">
        <v>45350</v>
      </c>
      <c r="F47" s="2">
        <v>0</v>
      </c>
      <c r="G47" s="2">
        <v>45350</v>
      </c>
      <c r="H47" s="2">
        <v>1301.55</v>
      </c>
      <c r="I47" s="2">
        <v>1197.72</v>
      </c>
      <c r="J47" s="2">
        <v>1378.64</v>
      </c>
      <c r="K47" s="2">
        <v>25</v>
      </c>
      <c r="L47" s="2">
        <v>3902.91</v>
      </c>
      <c r="M47" s="2">
        <v>41447.089999999997</v>
      </c>
    </row>
    <row r="48" spans="1:13" x14ac:dyDescent="0.25">
      <c r="A48" s="1" t="s">
        <v>27</v>
      </c>
      <c r="B48" s="1" t="s">
        <v>5</v>
      </c>
      <c r="C48" s="1" t="s">
        <v>50</v>
      </c>
      <c r="D48" s="1" t="s">
        <v>51</v>
      </c>
      <c r="E48" s="2">
        <v>21450</v>
      </c>
      <c r="F48" s="2">
        <v>8550</v>
      </c>
      <c r="G48" s="2">
        <v>30000</v>
      </c>
      <c r="H48" s="2">
        <v>615.62</v>
      </c>
      <c r="I48" s="2">
        <v>0</v>
      </c>
      <c r="J48" s="2">
        <v>652.08000000000004</v>
      </c>
      <c r="K48" s="2">
        <v>25</v>
      </c>
      <c r="L48" s="2">
        <v>1292.7</v>
      </c>
      <c r="M48" s="2">
        <v>28707.3</v>
      </c>
    </row>
    <row r="49" spans="1:13" ht="15.75" thickBot="1" x14ac:dyDescent="0.3">
      <c r="A49" s="1" t="s">
        <v>19</v>
      </c>
      <c r="B49" s="1">
        <v>2</v>
      </c>
      <c r="E49" s="3">
        <f>SUM(E47:E48)</f>
        <v>66800</v>
      </c>
      <c r="F49" s="3">
        <f t="shared" ref="F49:M49" si="8">SUM(F47:F48)</f>
        <v>8550</v>
      </c>
      <c r="G49" s="3">
        <f t="shared" si="8"/>
        <v>75350</v>
      </c>
      <c r="H49" s="3">
        <f t="shared" si="8"/>
        <v>1917.17</v>
      </c>
      <c r="I49" s="3">
        <f t="shared" si="8"/>
        <v>1197.72</v>
      </c>
      <c r="J49" s="3">
        <f t="shared" si="8"/>
        <v>2030.7200000000003</v>
      </c>
      <c r="K49" s="3">
        <f t="shared" si="8"/>
        <v>50</v>
      </c>
      <c r="L49" s="3">
        <f t="shared" si="8"/>
        <v>5195.6099999999997</v>
      </c>
      <c r="M49" s="3">
        <f t="shared" si="8"/>
        <v>70154.39</v>
      </c>
    </row>
    <row r="52" spans="1:13" x14ac:dyDescent="0.25">
      <c r="A52" s="6" t="s">
        <v>29</v>
      </c>
      <c r="B52" s="6"/>
      <c r="C52" s="6"/>
      <c r="D52" s="6"/>
      <c r="E52" s="9"/>
      <c r="F52" s="9"/>
      <c r="G52" s="9"/>
      <c r="H52" s="9"/>
      <c r="I52" s="9"/>
      <c r="J52" s="9"/>
      <c r="K52" s="9"/>
      <c r="L52" s="9"/>
      <c r="M52" s="9"/>
    </row>
    <row r="53" spans="1:13" x14ac:dyDescent="0.25">
      <c r="A53" s="10" t="s">
        <v>41</v>
      </c>
      <c r="B53" s="10" t="s">
        <v>42</v>
      </c>
      <c r="C53" s="10" t="s">
        <v>40</v>
      </c>
      <c r="D53" s="10" t="s">
        <v>43</v>
      </c>
      <c r="E53" s="11" t="s">
        <v>44</v>
      </c>
      <c r="F53" s="11" t="s">
        <v>45</v>
      </c>
      <c r="G53" s="11" t="s">
        <v>46</v>
      </c>
      <c r="H53" s="11" t="s">
        <v>0</v>
      </c>
      <c r="I53" s="11" t="s">
        <v>1</v>
      </c>
      <c r="J53" s="11" t="s">
        <v>2</v>
      </c>
      <c r="K53" s="11" t="s">
        <v>47</v>
      </c>
      <c r="L53" s="11" t="s">
        <v>48</v>
      </c>
      <c r="M53" s="11" t="s">
        <v>49</v>
      </c>
    </row>
    <row r="54" spans="1:13" x14ac:dyDescent="0.25">
      <c r="A54" s="1" t="s">
        <v>32</v>
      </c>
      <c r="B54" s="1" t="s">
        <v>18</v>
      </c>
      <c r="C54" s="1" t="s">
        <v>50</v>
      </c>
      <c r="D54" s="1" t="s">
        <v>51</v>
      </c>
      <c r="E54" s="2">
        <v>45350</v>
      </c>
      <c r="F54" s="2">
        <v>0</v>
      </c>
      <c r="G54" s="2">
        <v>45350</v>
      </c>
      <c r="H54" s="2">
        <v>1301.55</v>
      </c>
      <c r="I54" s="2">
        <v>1197.72</v>
      </c>
      <c r="J54" s="2">
        <v>1378.64</v>
      </c>
      <c r="K54" s="2">
        <v>25</v>
      </c>
      <c r="L54" s="2">
        <v>3902.91</v>
      </c>
      <c r="M54" s="2">
        <v>41447.089999999997</v>
      </c>
    </row>
    <row r="55" spans="1:13" x14ac:dyDescent="0.25">
      <c r="A55" s="1" t="s">
        <v>30</v>
      </c>
      <c r="B55" s="1" t="s">
        <v>9</v>
      </c>
      <c r="C55" s="1" t="s">
        <v>50</v>
      </c>
      <c r="D55" s="1" t="s">
        <v>52</v>
      </c>
      <c r="E55" s="2">
        <v>36700</v>
      </c>
      <c r="F55" s="2">
        <v>0</v>
      </c>
      <c r="G55" s="2">
        <v>36700</v>
      </c>
      <c r="H55" s="2">
        <v>1053.29</v>
      </c>
      <c r="I55" s="2">
        <v>0</v>
      </c>
      <c r="J55" s="2">
        <v>1115.68</v>
      </c>
      <c r="K55" s="2">
        <v>25</v>
      </c>
      <c r="L55" s="2">
        <v>2193.9699999999998</v>
      </c>
      <c r="M55" s="2">
        <v>34506.03</v>
      </c>
    </row>
    <row r="56" spans="1:13" x14ac:dyDescent="0.25">
      <c r="A56" s="1" t="s">
        <v>31</v>
      </c>
      <c r="B56" s="1" t="s">
        <v>9</v>
      </c>
      <c r="C56" s="1" t="s">
        <v>50</v>
      </c>
      <c r="D56" s="1" t="s">
        <v>51</v>
      </c>
      <c r="E56" s="2">
        <v>36700</v>
      </c>
      <c r="F56" s="2">
        <v>0</v>
      </c>
      <c r="G56" s="2">
        <v>36700</v>
      </c>
      <c r="H56" s="2">
        <v>1053.29</v>
      </c>
      <c r="I56" s="2">
        <v>0</v>
      </c>
      <c r="J56" s="2">
        <v>1115.68</v>
      </c>
      <c r="K56" s="2">
        <v>25</v>
      </c>
      <c r="L56" s="2">
        <v>2193.9699999999998</v>
      </c>
      <c r="M56" s="2">
        <v>34506.03</v>
      </c>
    </row>
    <row r="57" spans="1:13" x14ac:dyDescent="0.25">
      <c r="A57" s="1" t="s">
        <v>33</v>
      </c>
      <c r="B57" s="1" t="s">
        <v>5</v>
      </c>
      <c r="C57" s="1" t="s">
        <v>50</v>
      </c>
      <c r="D57" s="1" t="s">
        <v>52</v>
      </c>
      <c r="E57" s="2">
        <v>21450</v>
      </c>
      <c r="F57" s="2">
        <v>8550</v>
      </c>
      <c r="G57" s="2">
        <v>30000</v>
      </c>
      <c r="H57" s="2">
        <v>615.62</v>
      </c>
      <c r="I57" s="2">
        <v>0</v>
      </c>
      <c r="J57" s="2">
        <v>652.08000000000004</v>
      </c>
      <c r="K57" s="2">
        <v>25</v>
      </c>
      <c r="L57" s="2">
        <v>1292.7</v>
      </c>
      <c r="M57" s="2">
        <v>28707.3</v>
      </c>
    </row>
    <row r="58" spans="1:13" ht="15.75" thickBot="1" x14ac:dyDescent="0.3">
      <c r="A58" s="1" t="s">
        <v>19</v>
      </c>
      <c r="B58" s="1">
        <v>4</v>
      </c>
      <c r="E58" s="3">
        <f>SUM(E54:E57)</f>
        <v>140200</v>
      </c>
      <c r="F58" s="3">
        <f t="shared" ref="F58:M58" si="9">SUM(F54:F57)</f>
        <v>8550</v>
      </c>
      <c r="G58" s="3">
        <f t="shared" si="9"/>
        <v>148750</v>
      </c>
      <c r="H58" s="3">
        <f t="shared" si="9"/>
        <v>4023.75</v>
      </c>
      <c r="I58" s="3">
        <f t="shared" si="9"/>
        <v>1197.72</v>
      </c>
      <c r="J58" s="3">
        <f t="shared" si="9"/>
        <v>4262.08</v>
      </c>
      <c r="K58" s="3">
        <f t="shared" si="9"/>
        <v>100</v>
      </c>
      <c r="L58" s="3">
        <f t="shared" si="9"/>
        <v>9583.5499999999993</v>
      </c>
      <c r="M58" s="3">
        <f t="shared" si="9"/>
        <v>139166.44999999998</v>
      </c>
    </row>
    <row r="63" spans="1:13" ht="15.75" thickBot="1" x14ac:dyDescent="0.3">
      <c r="A63" s="1" t="s">
        <v>36</v>
      </c>
      <c r="B63" s="4">
        <f>+B58+B49+B42+B36+B31+B25+B9</f>
        <v>20</v>
      </c>
      <c r="C63" s="4"/>
      <c r="D63" s="4"/>
      <c r="E63" s="3">
        <f t="shared" ref="E63:M63" si="10">+E58+E49+E42+E36+E31+E25+E9</f>
        <v>702740.54</v>
      </c>
      <c r="F63" s="3">
        <f t="shared" si="10"/>
        <v>59850</v>
      </c>
      <c r="G63" s="3">
        <f t="shared" si="10"/>
        <v>762590.54</v>
      </c>
      <c r="H63" s="3">
        <f t="shared" si="10"/>
        <v>20168.700000000004</v>
      </c>
      <c r="I63" s="3">
        <f t="shared" si="10"/>
        <v>14902.28</v>
      </c>
      <c r="J63" s="3">
        <f t="shared" si="10"/>
        <v>21363.32</v>
      </c>
      <c r="K63" s="3">
        <f t="shared" si="10"/>
        <v>500</v>
      </c>
      <c r="L63" s="3">
        <f t="shared" si="10"/>
        <v>56934.3</v>
      </c>
      <c r="M63" s="3">
        <f t="shared" si="10"/>
        <v>705656.24</v>
      </c>
    </row>
    <row r="65" spans="2:13" x14ac:dyDescent="0.25">
      <c r="E65" s="2">
        <f t="shared" ref="E65:M65" si="11">+E9+E58+E49+E42+E36+E31+E25</f>
        <v>702740.54</v>
      </c>
      <c r="F65" s="2">
        <f t="shared" si="11"/>
        <v>59850</v>
      </c>
      <c r="G65" s="2">
        <f t="shared" si="11"/>
        <v>762590.54</v>
      </c>
      <c r="H65" s="2">
        <f t="shared" si="11"/>
        <v>20168.700000000004</v>
      </c>
      <c r="I65" s="2">
        <f t="shared" si="11"/>
        <v>14902.28</v>
      </c>
      <c r="J65" s="2">
        <f t="shared" si="11"/>
        <v>21363.32</v>
      </c>
      <c r="K65" s="2">
        <f t="shared" si="11"/>
        <v>500</v>
      </c>
      <c r="L65" s="2">
        <f t="shared" si="11"/>
        <v>56934.3</v>
      </c>
      <c r="M65" s="2">
        <f t="shared" si="11"/>
        <v>705656.24</v>
      </c>
    </row>
    <row r="67" spans="2:13" x14ac:dyDescent="0.25">
      <c r="B67" s="1" t="s">
        <v>37</v>
      </c>
      <c r="E67" s="2">
        <f>+E65-E63</f>
        <v>0</v>
      </c>
      <c r="F67" s="2">
        <f t="shared" ref="F67:M67" si="12">+F65-F63</f>
        <v>0</v>
      </c>
      <c r="G67" s="2">
        <f t="shared" si="12"/>
        <v>0</v>
      </c>
      <c r="H67" s="2">
        <f t="shared" si="12"/>
        <v>0</v>
      </c>
      <c r="I67" s="2">
        <f t="shared" si="12"/>
        <v>0</v>
      </c>
      <c r="J67" s="2">
        <f t="shared" si="12"/>
        <v>0</v>
      </c>
      <c r="K67" s="2">
        <f t="shared" si="12"/>
        <v>0</v>
      </c>
      <c r="L67" s="2">
        <f t="shared" si="12"/>
        <v>0</v>
      </c>
      <c r="M67" s="2">
        <f t="shared" si="12"/>
        <v>0</v>
      </c>
    </row>
  </sheetData>
  <sortState xmlns:xlrd2="http://schemas.microsoft.com/office/spreadsheetml/2017/richdata2" ref="A19:M24">
    <sortCondition ref="B19:B24"/>
  </sortState>
  <pageMargins left="0.51181102362204722" right="0.51181102362204722" top="0.74803149606299213" bottom="0.74803149606299213" header="0.31496062992125984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ADICIONAL FIJO ENERO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2025-02-11T18:56:32Z</cp:lastPrinted>
  <dcterms:created xsi:type="dcterms:W3CDTF">2025-02-10T16:01:32Z</dcterms:created>
  <dcterms:modified xsi:type="dcterms:W3CDTF">2025-02-11T19:18:16Z</dcterms:modified>
</cp:coreProperties>
</file>