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PRESUPUESTO/Ejecución presupuestaria 2025/"/>
    </mc:Choice>
  </mc:AlternateContent>
  <xr:revisionPtr revIDLastSave="57" documentId="13_ncr:1_{9375FE39-61D8-4369-9B90-28F8A738D91B}" xr6:coauthVersionLast="47" xr6:coauthVersionMax="47" xr10:uidLastSave="{46CAE276-A01F-4726-BD23-A9CFB24A03BE}"/>
  <bookViews>
    <workbookView xWindow="-120" yWindow="-120" windowWidth="29040" windowHeight="15840" xr2:uid="{CB4CC4D3-6CA4-4CFC-8435-8DB1C645FC9E}"/>
  </bookViews>
  <sheets>
    <sheet name="DICIEMBRE" sheetId="1" r:id="rId1"/>
  </sheets>
  <definedNames>
    <definedName name="_xlnm._FilterDatabase" localSheetId="0" hidden="1">DICIEMBRE!$A$12:$P$88</definedName>
    <definedName name="_xlnm.Print_Area" localSheetId="0">DICIEMBRE!$A$1:$P$120</definedName>
    <definedName name="_xlnm.Print_Titles" localSheetId="0">DICIEMBRE!$1:$13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6" i="1" l="1"/>
  <c r="N83" i="1"/>
  <c r="N80" i="1"/>
  <c r="N74" i="1"/>
  <c r="N71" i="1"/>
  <c r="N66" i="1"/>
  <c r="N56" i="1"/>
  <c r="N48" i="1"/>
  <c r="N39" i="1"/>
  <c r="N29" i="1"/>
  <c r="N19" i="1"/>
  <c r="N15" i="1"/>
  <c r="M86" i="1"/>
  <c r="M83" i="1"/>
  <c r="M80" i="1"/>
  <c r="M74" i="1"/>
  <c r="M71" i="1"/>
  <c r="M66" i="1"/>
  <c r="M56" i="1"/>
  <c r="M48" i="1"/>
  <c r="M39" i="1"/>
  <c r="M29" i="1"/>
  <c r="M19" i="1"/>
  <c r="M15" i="1"/>
  <c r="L86" i="1"/>
  <c r="L83" i="1"/>
  <c r="L80" i="1"/>
  <c r="L74" i="1"/>
  <c r="L71" i="1"/>
  <c r="L66" i="1"/>
  <c r="L56" i="1"/>
  <c r="L48" i="1"/>
  <c r="L39" i="1"/>
  <c r="L29" i="1"/>
  <c r="L19" i="1"/>
  <c r="L15" i="1"/>
  <c r="O66" i="1"/>
  <c r="O71" i="1"/>
  <c r="O74" i="1"/>
  <c r="K80" i="1"/>
  <c r="K83" i="1"/>
  <c r="K86" i="1"/>
  <c r="K74" i="1"/>
  <c r="K71" i="1"/>
  <c r="K66" i="1"/>
  <c r="K56" i="1"/>
  <c r="K48" i="1"/>
  <c r="K39" i="1"/>
  <c r="K29" i="1"/>
  <c r="K19" i="1"/>
  <c r="K15" i="1"/>
  <c r="J86" i="1"/>
  <c r="J83" i="1"/>
  <c r="J80" i="1"/>
  <c r="J74" i="1"/>
  <c r="J71" i="1"/>
  <c r="J66" i="1"/>
  <c r="J56" i="1"/>
  <c r="J48" i="1"/>
  <c r="J39" i="1"/>
  <c r="J29" i="1"/>
  <c r="J19" i="1"/>
  <c r="J15" i="1"/>
  <c r="I80" i="1"/>
  <c r="O80" i="1"/>
  <c r="I83" i="1"/>
  <c r="O83" i="1"/>
  <c r="I86" i="1"/>
  <c r="O86" i="1"/>
  <c r="I74" i="1"/>
  <c r="I71" i="1"/>
  <c r="I66" i="1"/>
  <c r="I56" i="1"/>
  <c r="I48" i="1"/>
  <c r="I39" i="1"/>
  <c r="I29" i="1"/>
  <c r="I19" i="1"/>
  <c r="I15" i="1"/>
  <c r="H86" i="1"/>
  <c r="H83" i="1"/>
  <c r="H80" i="1"/>
  <c r="H74" i="1"/>
  <c r="H71" i="1"/>
  <c r="H66" i="1"/>
  <c r="H56" i="1"/>
  <c r="H48" i="1"/>
  <c r="H39" i="1"/>
  <c r="H29" i="1"/>
  <c r="H19" i="1"/>
  <c r="H15" i="1"/>
  <c r="N78" i="1" l="1"/>
  <c r="M78" i="1"/>
  <c r="N88" i="1"/>
  <c r="N90" i="1" s="1"/>
  <c r="M88" i="1"/>
  <c r="M90" i="1"/>
  <c r="L78" i="1"/>
  <c r="L88" i="1"/>
  <c r="K88" i="1"/>
  <c r="K78" i="1"/>
  <c r="I78" i="1"/>
  <c r="H88" i="1"/>
  <c r="J88" i="1"/>
  <c r="J78" i="1"/>
  <c r="I88" i="1"/>
  <c r="O88" i="1"/>
  <c r="H78" i="1"/>
  <c r="J90" i="1" l="1"/>
  <c r="L90" i="1"/>
  <c r="I90" i="1"/>
  <c r="K90" i="1"/>
  <c r="H90" i="1"/>
  <c r="P87" i="1"/>
  <c r="P85" i="1"/>
  <c r="P84" i="1"/>
  <c r="P82" i="1"/>
  <c r="P81" i="1"/>
  <c r="P77" i="1"/>
  <c r="P76" i="1"/>
  <c r="P75" i="1"/>
  <c r="P73" i="1"/>
  <c r="P72" i="1"/>
  <c r="P70" i="1"/>
  <c r="P69" i="1"/>
  <c r="P68" i="1"/>
  <c r="P67" i="1"/>
  <c r="P65" i="1"/>
  <c r="P64" i="1"/>
  <c r="P63" i="1"/>
  <c r="P62" i="1"/>
  <c r="P61" i="1"/>
  <c r="P60" i="1"/>
  <c r="P59" i="1"/>
  <c r="P58" i="1"/>
  <c r="P57" i="1"/>
  <c r="P55" i="1"/>
  <c r="P54" i="1"/>
  <c r="P53" i="1"/>
  <c r="P52" i="1"/>
  <c r="P51" i="1"/>
  <c r="P50" i="1"/>
  <c r="P49" i="1"/>
  <c r="P47" i="1"/>
  <c r="P46" i="1"/>
  <c r="P45" i="1"/>
  <c r="P44" i="1"/>
  <c r="P43" i="1"/>
  <c r="P42" i="1"/>
  <c r="P41" i="1"/>
  <c r="P40" i="1"/>
  <c r="P38" i="1"/>
  <c r="P37" i="1"/>
  <c r="P36" i="1"/>
  <c r="P35" i="1"/>
  <c r="P34" i="1"/>
  <c r="P33" i="1"/>
  <c r="P32" i="1"/>
  <c r="P31" i="1"/>
  <c r="P30" i="1"/>
  <c r="P28" i="1"/>
  <c r="P27" i="1"/>
  <c r="P26" i="1"/>
  <c r="P25" i="1"/>
  <c r="P24" i="1"/>
  <c r="P23" i="1"/>
  <c r="P22" i="1"/>
  <c r="P21" i="1"/>
  <c r="P20" i="1"/>
  <c r="P18" i="1"/>
  <c r="P17" i="1"/>
  <c r="P16" i="1"/>
  <c r="O15" i="1"/>
  <c r="O19" i="1"/>
  <c r="O29" i="1"/>
  <c r="O39" i="1"/>
  <c r="O48" i="1"/>
  <c r="O56" i="1"/>
  <c r="F80" i="1"/>
  <c r="F83" i="1"/>
  <c r="F86" i="1"/>
  <c r="O78" i="1" l="1"/>
  <c r="O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G88" i="1"/>
  <c r="G78" i="1"/>
  <c r="P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P66" i="1"/>
  <c r="D66" i="1"/>
  <c r="B66" i="1"/>
  <c r="D56" i="1"/>
  <c r="B56" i="1"/>
  <c r="D48" i="1"/>
  <c r="P48" i="1" s="1"/>
  <c r="B48" i="1"/>
  <c r="D39" i="1"/>
  <c r="B39" i="1"/>
  <c r="D29" i="1"/>
  <c r="B29" i="1"/>
  <c r="D19" i="1"/>
  <c r="B19" i="1"/>
  <c r="D15" i="1"/>
  <c r="C15" i="1"/>
  <c r="C78" i="1" s="1"/>
  <c r="B15" i="1"/>
  <c r="E90" i="1" l="1"/>
  <c r="G90" i="1"/>
  <c r="D88" i="1"/>
  <c r="C88" i="1"/>
  <c r="B88" i="1"/>
  <c r="D78" i="1"/>
  <c r="D90" i="1" s="1"/>
  <c r="C90" i="1"/>
  <c r="B78" i="1"/>
  <c r="B90" i="1" s="1"/>
  <c r="P80" i="1"/>
  <c r="P71" i="1"/>
  <c r="P74" i="1"/>
  <c r="P83" i="1"/>
  <c r="P15" i="1"/>
  <c r="P56" i="1"/>
  <c r="P19" i="1"/>
  <c r="P29" i="1"/>
  <c r="P39" i="1"/>
  <c r="P88" i="1" l="1"/>
  <c r="P78" i="1"/>
  <c r="P90" i="1" l="1"/>
</calcChain>
</file>

<file path=xl/sharedStrings.xml><?xml version="1.0" encoding="utf-8"?>
<sst xmlns="http://schemas.openxmlformats.org/spreadsheetml/2006/main" count="104" uniqueCount="104">
  <si>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</si>
  <si>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</si>
  <si>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</si>
  <si>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</si>
  <si>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</si>
  <si>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</si>
  <si>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</si>
  <si>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</si>
  <si>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</si>
  <si>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</si>
  <si>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</si>
  <si>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</si>
  <si>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</si>
  <si>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</si>
  <si>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</si>
  <si>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</si>
  <si>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</si>
  <si>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</si>
  <si>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</si>
  <si>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</si>
  <si>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</si>
  <si>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</si>
  <si>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</si>
  <si>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</si>
  <si>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</si>
  <si>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</si>
  <si>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</si>
  <si>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</si>
  <si>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</si>
  <si>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</si>
  <si>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</si>
  <si>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</si>
  <si>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</si>
  <si>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</si>
  <si>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</si>
  <si>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</si>
  <si>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</si>
  <si>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</si>
  <si>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</si>
  <si>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</si>
  <si>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</si>
  <si>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</si>
  <si>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</si>
  <si>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</si>
  <si>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</si>
  <si>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</si>
  <si>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</si>
  <si>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</si>
  <si>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</si>
  <si>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</si>
  <si>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</si>
  <si>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</si>
  <si>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</si>
  <si>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</si>
  <si>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</si>
  <si>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</si>
  <si>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</si>
  <si>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</si>
  <si>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</si>
  <si>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</si>
  <si>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</si>
  <si>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</si>
  <si>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</si>
  <si>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</si>
  <si>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</si>
  <si>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</si>
  <si>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</si>
  <si>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</si>
  <si>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</si>
  <si>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</si>
  <si>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</si>
  <si>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</si>
  <si>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</si>
  <si>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</si>
  <si>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</si>
  <si>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</si>
  <si>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</si>
  <si>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</si>
  <si>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</si>
  <si>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</si>
  <si>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</si>
  <si>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</si>
  <si>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</si>
  <si>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</si>
  <si>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</si>
  <si>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</si>
  <si>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</si>
  <si>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</si>
  <si>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</si>
  <si>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t>AÑO 2025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</si>
  <si>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</si>
  <si>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</si>
  <si>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</si>
  <si>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</si>
  <si>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</si>
  <si>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</si>
  <si>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</si>
  <si>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</si>
  <si>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</si>
  <si>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</si>
  <si>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</si>
  <si>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FUENTE:  </t>
    </r>
    <r>
      <rPr>
        <sz val="10"/>
        <color theme="1"/>
        <rFont val="Calibri"/>
        <family val="2"/>
        <scheme val="minor"/>
      </rPr>
      <t>REPORTE DEL -SIGEF</t>
    </r>
  </si>
  <si>
    <t>4. FECHA DE IMPUTACIÓN: 31/12/2025</t>
  </si>
  <si>
    <t>5. FECHA DE REGISTRO: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</si>
</sst>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43" fontId="3" fillId="0" borderId="1" xfId="1" applyFont="1" applyBorder="1" applyAlignment="1">
      <alignment horizontal="left" vertical="center" wrapText="1"/>
    </xf>
    <xf numFmtId="43" fontId="3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0" fillId="0" borderId="0" xfId="0" applyNumberFormat="1"/>
    <xf numFmtId="43" fontId="8" fillId="0" borderId="0" xfId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0" fillId="0" borderId="0" xfId="0" applyNumberFormat="1" applyAlignment="1">
      <alignment horizontal="right"/>
    </xf>
    <xf numFmtId="43" fontId="9" fillId="0" borderId="0" xfId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0" fontId="0" fillId="0" borderId="5" xfId="0" applyBorder="1" applyAlignment="1">
      <alignment horizontal="left" vertical="center" wrapText="1" indent="2"/>
    </xf>
    <xf numFmtId="4" fontId="3" fillId="0" borderId="0" xfId="0" applyNumberFormat="1" applyFont="1"/>
    <xf numFmtId="0" fontId="3" fillId="0" borderId="5" xfId="0" applyFont="1" applyBorder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0" fillId="0" borderId="12" xfId="0" applyBorder="1" applyAlignment="1">
      <alignment horizontal="left" vertical="center" wrapText="1" indent="2"/>
    </xf>
    <xf numFmtId="4" fontId="0" fillId="0" borderId="13" xfId="0" applyNumberFormat="1" applyBorder="1"/>
    <xf numFmtId="4" fontId="7" fillId="0" borderId="14" xfId="0" applyNumberFormat="1" applyFont="1" applyBorder="1" applyAlignment="1">
      <alignment horizontal="right"/>
    </xf>
    <xf numFmtId="0" fontId="3" fillId="3" borderId="5" xfId="0" applyFont="1" applyFill="1" applyBorder="1" applyAlignment="1">
      <alignment horizontal="left" vertical="center" wrapText="1"/>
    </xf>
    <xf numFmtId="4" fontId="3" fillId="3" borderId="0" xfId="0" applyNumberFormat="1" applyFont="1" applyFill="1"/>
    <xf numFmtId="4" fontId="3" fillId="0" borderId="1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4" fontId="0" fillId="0" borderId="0" xfId="0" applyNumberFormat="1" applyAlignment="1">
      <alignment vertical="center" wrapText="1"/>
    </xf>
    <xf numFmtId="0" fontId="12" fillId="0" borderId="0" xfId="0" applyFont="1" applyAlignment="1">
      <alignment horizontal="left" vertical="center" wrapText="1" indent="2"/>
    </xf>
    <xf numFmtId="43" fontId="0" fillId="0" borderId="0" xfId="1" applyFont="1"/>
    <xf numFmtId="43" fontId="0" fillId="0" borderId="0" xfId="0" applyNumberFormat="1"/>
    <xf numFmtId="0" fontId="0" fillId="0" borderId="0" xfId="0" applyAlignment="1">
      <alignment horizontal="center" vertical="center"/>
    </xf>
    <xf numFmtId="4" fontId="6" fillId="2" borderId="11" xfId="0" applyNumberFormat="1" applyFont="1" applyFill="1" applyBorder="1" applyAlignment="1">
      <alignment horizontal="right" vertical="center" wrapText="1"/>
    </xf>
    <xf numFmtId="4" fontId="3" fillId="0" borderId="0" xfId="0" applyNumberFormat="1" applyFont="1" applyAlignment="1">
      <alignment horizontal="right"/>
    </xf>
    <xf numFmtId="4" fontId="3" fillId="0" borderId="6" xfId="0" applyNumberFormat="1" applyFont="1" applyBorder="1" applyAlignment="1">
      <alignment horizontal="right"/>
    </xf>
    <xf numFmtId="4" fontId="3" fillId="0" borderId="0" xfId="0" applyNumberFormat="1" applyFont="1" applyAlignment="1">
      <alignment horizontal="right" vertical="center" wrapText="1"/>
    </xf>
    <xf numFmtId="4" fontId="3" fillId="0" borderId="6" xfId="0" applyNumberFormat="1" applyFont="1" applyBorder="1" applyAlignment="1">
      <alignment horizontal="right" vertical="center" wrapText="1"/>
    </xf>
    <xf numFmtId="4" fontId="0" fillId="0" borderId="13" xfId="0" applyNumberFormat="1" applyBorder="1" applyAlignment="1">
      <alignment horizontal="right"/>
    </xf>
    <xf numFmtId="4" fontId="3" fillId="3" borderId="0" xfId="0" applyNumberFormat="1" applyFont="1" applyFill="1" applyAlignment="1">
      <alignment horizontal="right"/>
    </xf>
    <xf numFmtId="4" fontId="3" fillId="3" borderId="6" xfId="0" applyNumberFormat="1" applyFont="1" applyFill="1" applyBorder="1" applyAlignment="1">
      <alignment horizontal="right"/>
    </xf>
    <xf numFmtId="4" fontId="3" fillId="0" borderId="1" xfId="0" applyNumberFormat="1" applyFont="1" applyBorder="1" applyAlignment="1">
      <alignment horizontal="right"/>
    </xf>
    <xf numFmtId="4" fontId="3" fillId="0" borderId="8" xfId="0" applyNumberFormat="1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781050</xdr:colOff>
      <xdr:row>0</xdr:row>
      <xdr:rowOff>0</xdr:rowOff>
    </xdr:from>
    <xdr:to>
      <xdr:col>6</xdr:col>
      <xdr:colOff>228600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39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5178421</xdr:colOff>
      <xdr:row>99</xdr:row>
      <xdr:rowOff>114604</xdr:rowOff>
    </xdr:from>
    <xdr:to>
      <xdr:col>12</xdr:col>
      <xdr:colOff>603055</xdr:colOff>
      <xdr:row>119</xdr:row>
      <xdr:rowOff>88905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5178421" y="19901204"/>
          <a:ext cx="14004734" cy="3784301"/>
          <a:chOff x="2311648" y="19181298"/>
          <a:chExt cx="7937735" cy="186159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2311648" y="19271233"/>
            <a:ext cx="6537792" cy="1771655"/>
            <a:chOff x="1458374" y="9456735"/>
            <a:chExt cx="4474898" cy="1856830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2223653" y="10013827"/>
              <a:ext cx="3709619" cy="121792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1458374" y="9456735"/>
              <a:ext cx="2444828" cy="185683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</a:t>
              </a: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5801208" y="19181298"/>
            <a:ext cx="4448175" cy="12541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P110"/>
  <sheetViews>
    <sheetView showGridLines="0" tabSelected="1" zoomScale="75" zoomScaleNormal="75" workbookViewId="0">
      <selection activeCell="A17" sqref="A17"/>
    </sheetView>
  </sheetViews>
  <sheetFormatPr baseColWidth="10" defaultColWidth="9.140625" defaultRowHeight="15" x14ac:dyDescent="0.25"/>
  <cols>
    <col min="1" max="1" width="102.7109375" style="1" customWidth="1"/>
    <col min="2" max="2" width="18" style="1" customWidth="1"/>
    <col min="3" max="3" width="17.7109375" style="1" customWidth="1"/>
    <col min="4" max="11" width="15.5703125" style="1" customWidth="1"/>
    <col min="12" max="14" width="15.28515625" style="1" customWidth="1"/>
    <col min="15" max="15" width="18.85546875" style="1" customWidth="1"/>
    <col min="16" max="16" width="18.5703125" style="1" bestFit="1" customWidth="1"/>
    <col min="228" max="228" width="108" customWidth="1"/>
    <col min="229" max="230" width="19.7109375" customWidth="1"/>
    <col min="231" max="231" width="18.7109375" customWidth="1"/>
    <col min="232" max="242" width="0" hidden="1" customWidth="1"/>
    <col min="243" max="243" width="17.140625" customWidth="1"/>
    <col min="484" max="484" width="108" customWidth="1"/>
    <col min="485" max="486" width="19.7109375" customWidth="1"/>
    <col min="487" max="487" width="18.7109375" customWidth="1"/>
    <col min="488" max="498" width="0" hidden="1" customWidth="1"/>
    <col min="499" max="499" width="17.140625" customWidth="1"/>
    <col min="740" max="740" width="108" customWidth="1"/>
    <col min="741" max="742" width="19.7109375" customWidth="1"/>
    <col min="743" max="743" width="18.7109375" customWidth="1"/>
    <col min="744" max="754" width="0" hidden="1" customWidth="1"/>
    <col min="755" max="755" width="17.140625" customWidth="1"/>
    <col min="996" max="996" width="108" customWidth="1"/>
    <col min="997" max="998" width="19.7109375" customWidth="1"/>
    <col min="999" max="999" width="18.7109375" customWidth="1"/>
    <col min="1000" max="1010" width="0" hidden="1" customWidth="1"/>
    <col min="1011" max="1011" width="17.140625" customWidth="1"/>
    <col min="1252" max="1252" width="108" customWidth="1"/>
    <col min="1253" max="1254" width="19.7109375" customWidth="1"/>
    <col min="1255" max="1255" width="18.7109375" customWidth="1"/>
    <col min="1256" max="1266" width="0" hidden="1" customWidth="1"/>
    <col min="1267" max="1267" width="17.140625" customWidth="1"/>
    <col min="1508" max="1508" width="108" customWidth="1"/>
    <col min="1509" max="1510" width="19.7109375" customWidth="1"/>
    <col min="1511" max="1511" width="18.7109375" customWidth="1"/>
    <col min="1512" max="1522" width="0" hidden="1" customWidth="1"/>
    <col min="1523" max="1523" width="17.140625" customWidth="1"/>
    <col min="1764" max="1764" width="108" customWidth="1"/>
    <col min="1765" max="1766" width="19.7109375" customWidth="1"/>
    <col min="1767" max="1767" width="18.7109375" customWidth="1"/>
    <col min="1768" max="1778" width="0" hidden="1" customWidth="1"/>
    <col min="1779" max="1779" width="17.140625" customWidth="1"/>
    <col min="2020" max="2020" width="108" customWidth="1"/>
    <col min="2021" max="2022" width="19.7109375" customWidth="1"/>
    <col min="2023" max="2023" width="18.7109375" customWidth="1"/>
    <col min="2024" max="2034" width="0" hidden="1" customWidth="1"/>
    <col min="2035" max="2035" width="17.140625" customWidth="1"/>
    <col min="2276" max="2276" width="108" customWidth="1"/>
    <col min="2277" max="2278" width="19.7109375" customWidth="1"/>
    <col min="2279" max="2279" width="18.7109375" customWidth="1"/>
    <col min="2280" max="2290" width="0" hidden="1" customWidth="1"/>
    <col min="2291" max="2291" width="17.140625" customWidth="1"/>
    <col min="2532" max="2532" width="108" customWidth="1"/>
    <col min="2533" max="2534" width="19.7109375" customWidth="1"/>
    <col min="2535" max="2535" width="18.7109375" customWidth="1"/>
    <col min="2536" max="2546" width="0" hidden="1" customWidth="1"/>
    <col min="2547" max="2547" width="17.140625" customWidth="1"/>
    <col min="2788" max="2788" width="108" customWidth="1"/>
    <col min="2789" max="2790" width="19.7109375" customWidth="1"/>
    <col min="2791" max="2791" width="18.7109375" customWidth="1"/>
    <col min="2792" max="2802" width="0" hidden="1" customWidth="1"/>
    <col min="2803" max="2803" width="17.140625" customWidth="1"/>
    <col min="3044" max="3044" width="108" customWidth="1"/>
    <col min="3045" max="3046" width="19.7109375" customWidth="1"/>
    <col min="3047" max="3047" width="18.7109375" customWidth="1"/>
    <col min="3048" max="3058" width="0" hidden="1" customWidth="1"/>
    <col min="3059" max="3059" width="17.140625" customWidth="1"/>
    <col min="3300" max="3300" width="108" customWidth="1"/>
    <col min="3301" max="3302" width="19.7109375" customWidth="1"/>
    <col min="3303" max="3303" width="18.7109375" customWidth="1"/>
    <col min="3304" max="3314" width="0" hidden="1" customWidth="1"/>
    <col min="3315" max="3315" width="17.140625" customWidth="1"/>
    <col min="3556" max="3556" width="108" customWidth="1"/>
    <col min="3557" max="3558" width="19.7109375" customWidth="1"/>
    <col min="3559" max="3559" width="18.7109375" customWidth="1"/>
    <col min="3560" max="3570" width="0" hidden="1" customWidth="1"/>
    <col min="3571" max="3571" width="17.140625" customWidth="1"/>
    <col min="3812" max="3812" width="108" customWidth="1"/>
    <col min="3813" max="3814" width="19.7109375" customWidth="1"/>
    <col min="3815" max="3815" width="18.7109375" customWidth="1"/>
    <col min="3816" max="3826" width="0" hidden="1" customWidth="1"/>
    <col min="3827" max="3827" width="17.140625" customWidth="1"/>
    <col min="4068" max="4068" width="108" customWidth="1"/>
    <col min="4069" max="4070" width="19.7109375" customWidth="1"/>
    <col min="4071" max="4071" width="18.7109375" customWidth="1"/>
    <col min="4072" max="4082" width="0" hidden="1" customWidth="1"/>
    <col min="4083" max="4083" width="17.140625" customWidth="1"/>
    <col min="4324" max="4324" width="108" customWidth="1"/>
    <col min="4325" max="4326" width="19.7109375" customWidth="1"/>
    <col min="4327" max="4327" width="18.7109375" customWidth="1"/>
    <col min="4328" max="4338" width="0" hidden="1" customWidth="1"/>
    <col min="4339" max="4339" width="17.140625" customWidth="1"/>
    <col min="4580" max="4580" width="108" customWidth="1"/>
    <col min="4581" max="4582" width="19.7109375" customWidth="1"/>
    <col min="4583" max="4583" width="18.7109375" customWidth="1"/>
    <col min="4584" max="4594" width="0" hidden="1" customWidth="1"/>
    <col min="4595" max="4595" width="17.140625" customWidth="1"/>
    <col min="4836" max="4836" width="108" customWidth="1"/>
    <col min="4837" max="4838" width="19.7109375" customWidth="1"/>
    <col min="4839" max="4839" width="18.7109375" customWidth="1"/>
    <col min="4840" max="4850" width="0" hidden="1" customWidth="1"/>
    <col min="4851" max="4851" width="17.140625" customWidth="1"/>
    <col min="5092" max="5092" width="108" customWidth="1"/>
    <col min="5093" max="5094" width="19.7109375" customWidth="1"/>
    <col min="5095" max="5095" width="18.7109375" customWidth="1"/>
    <col min="5096" max="5106" width="0" hidden="1" customWidth="1"/>
    <col min="5107" max="5107" width="17.140625" customWidth="1"/>
    <col min="5348" max="5348" width="108" customWidth="1"/>
    <col min="5349" max="5350" width="19.7109375" customWidth="1"/>
    <col min="5351" max="5351" width="18.7109375" customWidth="1"/>
    <col min="5352" max="5362" width="0" hidden="1" customWidth="1"/>
    <col min="5363" max="5363" width="17.140625" customWidth="1"/>
    <col min="5604" max="5604" width="108" customWidth="1"/>
    <col min="5605" max="5606" width="19.7109375" customWidth="1"/>
    <col min="5607" max="5607" width="18.7109375" customWidth="1"/>
    <col min="5608" max="5618" width="0" hidden="1" customWidth="1"/>
    <col min="5619" max="5619" width="17.140625" customWidth="1"/>
    <col min="5860" max="5860" width="108" customWidth="1"/>
    <col min="5861" max="5862" width="19.7109375" customWidth="1"/>
    <col min="5863" max="5863" width="18.7109375" customWidth="1"/>
    <col min="5864" max="5874" width="0" hidden="1" customWidth="1"/>
    <col min="5875" max="5875" width="17.140625" customWidth="1"/>
    <col min="6116" max="6116" width="108" customWidth="1"/>
    <col min="6117" max="6118" width="19.7109375" customWidth="1"/>
    <col min="6119" max="6119" width="18.7109375" customWidth="1"/>
    <col min="6120" max="6130" width="0" hidden="1" customWidth="1"/>
    <col min="6131" max="6131" width="17.140625" customWidth="1"/>
    <col min="6372" max="6372" width="108" customWidth="1"/>
    <col min="6373" max="6374" width="19.7109375" customWidth="1"/>
    <col min="6375" max="6375" width="18.7109375" customWidth="1"/>
    <col min="6376" max="6386" width="0" hidden="1" customWidth="1"/>
    <col min="6387" max="6387" width="17.140625" customWidth="1"/>
    <col min="6628" max="6628" width="108" customWidth="1"/>
    <col min="6629" max="6630" width="19.7109375" customWidth="1"/>
    <col min="6631" max="6631" width="18.7109375" customWidth="1"/>
    <col min="6632" max="6642" width="0" hidden="1" customWidth="1"/>
    <col min="6643" max="6643" width="17.140625" customWidth="1"/>
    <col min="6884" max="6884" width="108" customWidth="1"/>
    <col min="6885" max="6886" width="19.7109375" customWidth="1"/>
    <col min="6887" max="6887" width="18.7109375" customWidth="1"/>
    <col min="6888" max="6898" width="0" hidden="1" customWidth="1"/>
    <col min="6899" max="6899" width="17.140625" customWidth="1"/>
    <col min="7140" max="7140" width="108" customWidth="1"/>
    <col min="7141" max="7142" width="19.7109375" customWidth="1"/>
    <col min="7143" max="7143" width="18.7109375" customWidth="1"/>
    <col min="7144" max="7154" width="0" hidden="1" customWidth="1"/>
    <col min="7155" max="7155" width="17.140625" customWidth="1"/>
    <col min="7396" max="7396" width="108" customWidth="1"/>
    <col min="7397" max="7398" width="19.7109375" customWidth="1"/>
    <col min="7399" max="7399" width="18.7109375" customWidth="1"/>
    <col min="7400" max="7410" width="0" hidden="1" customWidth="1"/>
    <col min="7411" max="7411" width="17.140625" customWidth="1"/>
    <col min="7652" max="7652" width="108" customWidth="1"/>
    <col min="7653" max="7654" width="19.7109375" customWidth="1"/>
    <col min="7655" max="7655" width="18.7109375" customWidth="1"/>
    <col min="7656" max="7666" width="0" hidden="1" customWidth="1"/>
    <col min="7667" max="7667" width="17.140625" customWidth="1"/>
    <col min="7908" max="7908" width="108" customWidth="1"/>
    <col min="7909" max="7910" width="19.7109375" customWidth="1"/>
    <col min="7911" max="7911" width="18.7109375" customWidth="1"/>
    <col min="7912" max="7922" width="0" hidden="1" customWidth="1"/>
    <col min="7923" max="7923" width="17.140625" customWidth="1"/>
    <col min="8164" max="8164" width="108" customWidth="1"/>
    <col min="8165" max="8166" width="19.7109375" customWidth="1"/>
    <col min="8167" max="8167" width="18.7109375" customWidth="1"/>
    <col min="8168" max="8178" width="0" hidden="1" customWidth="1"/>
    <col min="8179" max="8179" width="17.140625" customWidth="1"/>
    <col min="8420" max="8420" width="108" customWidth="1"/>
    <col min="8421" max="8422" width="19.7109375" customWidth="1"/>
    <col min="8423" max="8423" width="18.7109375" customWidth="1"/>
    <col min="8424" max="8434" width="0" hidden="1" customWidth="1"/>
    <col min="8435" max="8435" width="17.140625" customWidth="1"/>
    <col min="8676" max="8676" width="108" customWidth="1"/>
    <col min="8677" max="8678" width="19.7109375" customWidth="1"/>
    <col min="8679" max="8679" width="18.7109375" customWidth="1"/>
    <col min="8680" max="8690" width="0" hidden="1" customWidth="1"/>
    <col min="8691" max="8691" width="17.140625" customWidth="1"/>
    <col min="8932" max="8932" width="108" customWidth="1"/>
    <col min="8933" max="8934" width="19.7109375" customWidth="1"/>
    <col min="8935" max="8935" width="18.7109375" customWidth="1"/>
    <col min="8936" max="8946" width="0" hidden="1" customWidth="1"/>
    <col min="8947" max="8947" width="17.140625" customWidth="1"/>
    <col min="9188" max="9188" width="108" customWidth="1"/>
    <col min="9189" max="9190" width="19.7109375" customWidth="1"/>
    <col min="9191" max="9191" width="18.7109375" customWidth="1"/>
    <col min="9192" max="9202" width="0" hidden="1" customWidth="1"/>
    <col min="9203" max="9203" width="17.140625" customWidth="1"/>
    <col min="9444" max="9444" width="108" customWidth="1"/>
    <col min="9445" max="9446" width="19.7109375" customWidth="1"/>
    <col min="9447" max="9447" width="18.7109375" customWidth="1"/>
    <col min="9448" max="9458" width="0" hidden="1" customWidth="1"/>
    <col min="9459" max="9459" width="17.140625" customWidth="1"/>
    <col min="9700" max="9700" width="108" customWidth="1"/>
    <col min="9701" max="9702" width="19.7109375" customWidth="1"/>
    <col min="9703" max="9703" width="18.7109375" customWidth="1"/>
    <col min="9704" max="9714" width="0" hidden="1" customWidth="1"/>
    <col min="9715" max="9715" width="17.140625" customWidth="1"/>
    <col min="9956" max="9956" width="108" customWidth="1"/>
    <col min="9957" max="9958" width="19.7109375" customWidth="1"/>
    <col min="9959" max="9959" width="18.7109375" customWidth="1"/>
    <col min="9960" max="9970" width="0" hidden="1" customWidth="1"/>
    <col min="9971" max="9971" width="17.140625" customWidth="1"/>
    <col min="10212" max="10212" width="108" customWidth="1"/>
    <col min="10213" max="10214" width="19.7109375" customWidth="1"/>
    <col min="10215" max="10215" width="18.7109375" customWidth="1"/>
    <col min="10216" max="10226" width="0" hidden="1" customWidth="1"/>
    <col min="10227" max="10227" width="17.140625" customWidth="1"/>
    <col min="10468" max="10468" width="108" customWidth="1"/>
    <col min="10469" max="10470" width="19.7109375" customWidth="1"/>
    <col min="10471" max="10471" width="18.7109375" customWidth="1"/>
    <col min="10472" max="10482" width="0" hidden="1" customWidth="1"/>
    <col min="10483" max="10483" width="17.140625" customWidth="1"/>
    <col min="10724" max="10724" width="108" customWidth="1"/>
    <col min="10725" max="10726" width="19.7109375" customWidth="1"/>
    <col min="10727" max="10727" width="18.7109375" customWidth="1"/>
    <col min="10728" max="10738" width="0" hidden="1" customWidth="1"/>
    <col min="10739" max="10739" width="17.140625" customWidth="1"/>
    <col min="10980" max="10980" width="108" customWidth="1"/>
    <col min="10981" max="10982" width="19.7109375" customWidth="1"/>
    <col min="10983" max="10983" width="18.7109375" customWidth="1"/>
    <col min="10984" max="10994" width="0" hidden="1" customWidth="1"/>
    <col min="10995" max="10995" width="17.140625" customWidth="1"/>
    <col min="11236" max="11236" width="108" customWidth="1"/>
    <col min="11237" max="11238" width="19.7109375" customWidth="1"/>
    <col min="11239" max="11239" width="18.7109375" customWidth="1"/>
    <col min="11240" max="11250" width="0" hidden="1" customWidth="1"/>
    <col min="11251" max="11251" width="17.140625" customWidth="1"/>
    <col min="11492" max="11492" width="108" customWidth="1"/>
    <col min="11493" max="11494" width="19.7109375" customWidth="1"/>
    <col min="11495" max="11495" width="18.7109375" customWidth="1"/>
    <col min="11496" max="11506" width="0" hidden="1" customWidth="1"/>
    <col min="11507" max="11507" width="17.140625" customWidth="1"/>
    <col min="11748" max="11748" width="108" customWidth="1"/>
    <col min="11749" max="11750" width="19.7109375" customWidth="1"/>
    <col min="11751" max="11751" width="18.7109375" customWidth="1"/>
    <col min="11752" max="11762" width="0" hidden="1" customWidth="1"/>
    <col min="11763" max="11763" width="17.140625" customWidth="1"/>
    <col min="12004" max="12004" width="108" customWidth="1"/>
    <col min="12005" max="12006" width="19.7109375" customWidth="1"/>
    <col min="12007" max="12007" width="18.7109375" customWidth="1"/>
    <col min="12008" max="12018" width="0" hidden="1" customWidth="1"/>
    <col min="12019" max="12019" width="17.140625" customWidth="1"/>
    <col min="12260" max="12260" width="108" customWidth="1"/>
    <col min="12261" max="12262" width="19.7109375" customWidth="1"/>
    <col min="12263" max="12263" width="18.7109375" customWidth="1"/>
    <col min="12264" max="12274" width="0" hidden="1" customWidth="1"/>
    <col min="12275" max="12275" width="17.140625" customWidth="1"/>
    <col min="12516" max="12516" width="108" customWidth="1"/>
    <col min="12517" max="12518" width="19.7109375" customWidth="1"/>
    <col min="12519" max="12519" width="18.7109375" customWidth="1"/>
    <col min="12520" max="12530" width="0" hidden="1" customWidth="1"/>
    <col min="12531" max="12531" width="17.140625" customWidth="1"/>
    <col min="12772" max="12772" width="108" customWidth="1"/>
    <col min="12773" max="12774" width="19.7109375" customWidth="1"/>
    <col min="12775" max="12775" width="18.7109375" customWidth="1"/>
    <col min="12776" max="12786" width="0" hidden="1" customWidth="1"/>
    <col min="12787" max="12787" width="17.140625" customWidth="1"/>
    <col min="13028" max="13028" width="108" customWidth="1"/>
    <col min="13029" max="13030" width="19.7109375" customWidth="1"/>
    <col min="13031" max="13031" width="18.7109375" customWidth="1"/>
    <col min="13032" max="13042" width="0" hidden="1" customWidth="1"/>
    <col min="13043" max="13043" width="17.140625" customWidth="1"/>
    <col min="13284" max="13284" width="108" customWidth="1"/>
    <col min="13285" max="13286" width="19.7109375" customWidth="1"/>
    <col min="13287" max="13287" width="18.7109375" customWidth="1"/>
    <col min="13288" max="13298" width="0" hidden="1" customWidth="1"/>
    <col min="13299" max="13299" width="17.140625" customWidth="1"/>
    <col min="13540" max="13540" width="108" customWidth="1"/>
    <col min="13541" max="13542" width="19.7109375" customWidth="1"/>
    <col min="13543" max="13543" width="18.7109375" customWidth="1"/>
    <col min="13544" max="13554" width="0" hidden="1" customWidth="1"/>
    <col min="13555" max="13555" width="17.140625" customWidth="1"/>
    <col min="13796" max="13796" width="108" customWidth="1"/>
    <col min="13797" max="13798" width="19.7109375" customWidth="1"/>
    <col min="13799" max="13799" width="18.7109375" customWidth="1"/>
    <col min="13800" max="13810" width="0" hidden="1" customWidth="1"/>
    <col min="13811" max="13811" width="17.140625" customWidth="1"/>
    <col min="14052" max="14052" width="108" customWidth="1"/>
    <col min="14053" max="14054" width="19.7109375" customWidth="1"/>
    <col min="14055" max="14055" width="18.7109375" customWidth="1"/>
    <col min="14056" max="14066" width="0" hidden="1" customWidth="1"/>
    <col min="14067" max="14067" width="17.140625" customWidth="1"/>
    <col min="14308" max="14308" width="108" customWidth="1"/>
    <col min="14309" max="14310" width="19.7109375" customWidth="1"/>
    <col min="14311" max="14311" width="18.7109375" customWidth="1"/>
    <col min="14312" max="14322" width="0" hidden="1" customWidth="1"/>
    <col min="14323" max="14323" width="17.140625" customWidth="1"/>
    <col min="14564" max="14564" width="108" customWidth="1"/>
    <col min="14565" max="14566" width="19.7109375" customWidth="1"/>
    <col min="14567" max="14567" width="18.7109375" customWidth="1"/>
    <col min="14568" max="14578" width="0" hidden="1" customWidth="1"/>
    <col min="14579" max="14579" width="17.140625" customWidth="1"/>
    <col min="14820" max="14820" width="108" customWidth="1"/>
    <col min="14821" max="14822" width="19.7109375" customWidth="1"/>
    <col min="14823" max="14823" width="18.7109375" customWidth="1"/>
    <col min="14824" max="14834" width="0" hidden="1" customWidth="1"/>
    <col min="14835" max="14835" width="17.140625" customWidth="1"/>
    <col min="15076" max="15076" width="108" customWidth="1"/>
    <col min="15077" max="15078" width="19.7109375" customWidth="1"/>
    <col min="15079" max="15079" width="18.7109375" customWidth="1"/>
    <col min="15080" max="15090" width="0" hidden="1" customWidth="1"/>
    <col min="15091" max="15091" width="17.140625" customWidth="1"/>
    <col min="15332" max="15332" width="108" customWidth="1"/>
    <col min="15333" max="15334" width="19.7109375" customWidth="1"/>
    <col min="15335" max="15335" width="18.7109375" customWidth="1"/>
    <col min="15336" max="15346" width="0" hidden="1" customWidth="1"/>
    <col min="15347" max="15347" width="17.140625" customWidth="1"/>
    <col min="15588" max="15588" width="108" customWidth="1"/>
    <col min="15589" max="15590" width="19.7109375" customWidth="1"/>
    <col min="15591" max="15591" width="18.7109375" customWidth="1"/>
    <col min="15592" max="15602" width="0" hidden="1" customWidth="1"/>
    <col min="15603" max="15603" width="17.140625" customWidth="1"/>
    <col min="15844" max="15844" width="108" customWidth="1"/>
    <col min="15845" max="15846" width="19.7109375" customWidth="1"/>
    <col min="15847" max="15847" width="18.7109375" customWidth="1"/>
    <col min="15848" max="15858" width="0" hidden="1" customWidth="1"/>
    <col min="15859" max="15859" width="17.140625" customWidth="1"/>
    <col min="16100" max="16100" width="108" customWidth="1"/>
    <col min="16101" max="16102" width="19.7109375" customWidth="1"/>
    <col min="16103" max="16103" width="18.7109375" customWidth="1"/>
    <col min="16104" max="16114" width="0" hidden="1" customWidth="1"/>
    <col min="16115" max="16115" width="17.140625" customWidth="1"/>
  </cols>
  <sheetData>
    <row r="7" spans="1:16" ht="18.75" customHeight="1" x14ac:dyDescent="0.25">
      <c r="A7" s="54" t="s">
        <v>0</v>
      </c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8" spans="1:16" ht="18.75" x14ac:dyDescent="0.25">
      <c r="A8" s="54" t="s">
        <v>1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</row>
    <row r="9" spans="1:16" ht="18.75" customHeight="1" x14ac:dyDescent="0.25">
      <c r="A9" s="55" t="s">
        <v>89</v>
      </c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</row>
    <row r="10" spans="1:16" x14ac:dyDescent="0.25">
      <c r="A10" s="55" t="s">
        <v>2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31.5" customHeight="1" x14ac:dyDescent="0.25">
      <c r="A12" s="2" t="s">
        <v>3</v>
      </c>
      <c r="B12" s="56" t="s">
        <v>4</v>
      </c>
      <c r="C12" s="56" t="s">
        <v>5</v>
      </c>
      <c r="D12" s="56" t="s">
        <v>6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8" t="s">
        <v>7</v>
      </c>
    </row>
    <row r="13" spans="1:16" ht="15.75" x14ac:dyDescent="0.25">
      <c r="A13" s="3"/>
      <c r="B13" s="57"/>
      <c r="C13" s="57"/>
      <c r="D13" s="4" t="s">
        <v>8</v>
      </c>
      <c r="E13" s="4" t="s">
        <v>90</v>
      </c>
      <c r="F13" s="4" t="s">
        <v>91</v>
      </c>
      <c r="G13" s="4" t="s">
        <v>92</v>
      </c>
      <c r="H13" s="4" t="s">
        <v>93</v>
      </c>
      <c r="I13" s="4" t="s">
        <v>94</v>
      </c>
      <c r="J13" s="4" t="s">
        <v>95</v>
      </c>
      <c r="K13" s="4" t="s">
        <v>96</v>
      </c>
      <c r="L13" s="4" t="s">
        <v>97</v>
      </c>
      <c r="M13" s="4" t="s">
        <v>98</v>
      </c>
      <c r="N13" s="4" t="s">
        <v>99</v>
      </c>
      <c r="O13" s="4" t="s">
        <v>100</v>
      </c>
      <c r="P13" s="59"/>
    </row>
    <row r="14" spans="1:16" x14ac:dyDescent="0.25">
      <c r="A14" s="5" t="s">
        <v>9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</row>
    <row r="15" spans="1:16" x14ac:dyDescent="0.25">
      <c r="A15" s="8" t="s">
        <v>10</v>
      </c>
      <c r="B15" s="9">
        <f>SUM(B16:B18)</f>
        <v>5020714334</v>
      </c>
      <c r="C15" s="9">
        <f>SUM(C16:C18)</f>
        <v>5479728985.1100006</v>
      </c>
      <c r="D15" s="9">
        <f t="shared" ref="D15:P15" si="0">SUM(D16:D18)</f>
        <v>373430616.97000003</v>
      </c>
      <c r="E15" s="9">
        <f t="shared" ref="E15:G15" si="1">SUM(E16:E18)</f>
        <v>377480769.87000006</v>
      </c>
      <c r="F15" s="9">
        <f t="shared" ref="F15" si="2">SUM(F16:F18)</f>
        <v>376135547.12999994</v>
      </c>
      <c r="G15" s="9">
        <f t="shared" si="1"/>
        <v>376492577.78000015</v>
      </c>
      <c r="H15" s="9">
        <f t="shared" ref="H15:O15" si="3">SUM(H16:H18)</f>
        <v>388978248.78999978</v>
      </c>
      <c r="I15" s="9">
        <f t="shared" ref="I15:N15" si="4">SUM(I16:I18)</f>
        <v>672149128.83000016</v>
      </c>
      <c r="J15" s="9">
        <f t="shared" si="4"/>
        <v>454626161.51000017</v>
      </c>
      <c r="K15" s="9">
        <f t="shared" si="4"/>
        <v>436684549.44999987</v>
      </c>
      <c r="L15" s="9">
        <f t="shared" si="4"/>
        <v>428151006.87000012</v>
      </c>
      <c r="M15" s="9">
        <f t="shared" si="4"/>
        <v>436838548.97999996</v>
      </c>
      <c r="N15" s="9">
        <f t="shared" si="4"/>
        <v>462496281.83999997</v>
      </c>
      <c r="O15" s="9">
        <f t="shared" si="3"/>
        <v>952558881.87</v>
      </c>
      <c r="P15" s="10">
        <f t="shared" si="0"/>
        <v>5736022319.8899994</v>
      </c>
    </row>
    <row r="16" spans="1:16" x14ac:dyDescent="0.25">
      <c r="A16" s="11" t="s">
        <v>11</v>
      </c>
      <c r="B16" s="12">
        <v>3853917853</v>
      </c>
      <c r="C16" s="12">
        <v>4040392625.0999999</v>
      </c>
      <c r="D16" s="13">
        <v>302343687.24000001</v>
      </c>
      <c r="E16" s="13">
        <v>305773602.47000003</v>
      </c>
      <c r="F16" s="13">
        <v>304727764.46999991</v>
      </c>
      <c r="G16" s="12">
        <v>302716023.21000016</v>
      </c>
      <c r="H16" s="12">
        <v>314455350.96999979</v>
      </c>
      <c r="I16" s="12">
        <v>313639719.56000018</v>
      </c>
      <c r="J16" s="12">
        <v>363999199.09000015</v>
      </c>
      <c r="K16" s="12">
        <v>355088234.15999985</v>
      </c>
      <c r="L16" s="12">
        <v>347912035.09000015</v>
      </c>
      <c r="M16" s="12">
        <v>355003209.19999999</v>
      </c>
      <c r="N16" s="12">
        <v>377319099.19999999</v>
      </c>
      <c r="O16" s="14">
        <v>739503342.39999998</v>
      </c>
      <c r="P16" s="15">
        <f>SUM(D16:O16)</f>
        <v>4382481267.0599995</v>
      </c>
    </row>
    <row r="17" spans="1:16" x14ac:dyDescent="0.25">
      <c r="A17" s="11" t="s">
        <v>12</v>
      </c>
      <c r="B17" s="12">
        <v>625539822</v>
      </c>
      <c r="C17" s="12">
        <v>727997783.20000005</v>
      </c>
      <c r="D17" s="13">
        <v>24599328.16</v>
      </c>
      <c r="E17" s="13">
        <v>24803284.41</v>
      </c>
      <c r="F17" s="13">
        <v>24717349.410000004</v>
      </c>
      <c r="G17" s="12">
        <v>27218997.36999999</v>
      </c>
      <c r="H17" s="12">
        <v>26376368.150000006</v>
      </c>
      <c r="I17" s="12">
        <v>310960464.69</v>
      </c>
      <c r="J17" s="12">
        <v>34614309.25999999</v>
      </c>
      <c r="K17" s="12">
        <v>27115494.790000021</v>
      </c>
      <c r="L17" s="12">
        <v>26876658.709999979</v>
      </c>
      <c r="M17" s="12">
        <v>27410468.710000001</v>
      </c>
      <c r="N17" s="12">
        <v>27609515.469999999</v>
      </c>
      <c r="O17" s="14">
        <v>155432101.84</v>
      </c>
      <c r="P17" s="15">
        <f t="shared" ref="P17:P18" si="5">SUM(D17:O17)</f>
        <v>737734340.97000003</v>
      </c>
    </row>
    <row r="18" spans="1:16" x14ac:dyDescent="0.25">
      <c r="A18" s="11" t="s">
        <v>13</v>
      </c>
      <c r="B18" s="12">
        <v>541256659</v>
      </c>
      <c r="C18" s="12">
        <v>711338576.80999994</v>
      </c>
      <c r="D18" s="13">
        <v>46487601.57</v>
      </c>
      <c r="E18" s="13">
        <v>46903882.990000002</v>
      </c>
      <c r="F18" s="13">
        <v>46690433.25</v>
      </c>
      <c r="G18" s="12">
        <v>46557557.199999988</v>
      </c>
      <c r="H18" s="12">
        <v>48146529.670000017</v>
      </c>
      <c r="I18" s="12">
        <v>47548944.579999983</v>
      </c>
      <c r="J18" s="12">
        <v>56012653.160000026</v>
      </c>
      <c r="K18" s="12">
        <v>54480820.5</v>
      </c>
      <c r="L18" s="12">
        <v>53362313.069999993</v>
      </c>
      <c r="M18" s="12">
        <v>54424871.07</v>
      </c>
      <c r="N18" s="12">
        <v>57567667.170000002</v>
      </c>
      <c r="O18" s="14">
        <v>57623437.630000003</v>
      </c>
      <c r="P18" s="15">
        <f t="shared" si="5"/>
        <v>615806711.86000001</v>
      </c>
    </row>
    <row r="19" spans="1:16" x14ac:dyDescent="0.25">
      <c r="A19" s="8" t="s">
        <v>14</v>
      </c>
      <c r="B19" s="16">
        <f>SUM(B20:B28)</f>
        <v>1322019695</v>
      </c>
      <c r="C19" s="16">
        <f>SUM(C20:C28)</f>
        <v>2025945513.0799999</v>
      </c>
      <c r="D19" s="16">
        <f t="shared" ref="D19:P19" si="6">SUM(D20:D28)</f>
        <v>1291323.33</v>
      </c>
      <c r="E19" s="16">
        <f t="shared" ref="E19:G19" si="7">SUM(E20:E28)</f>
        <v>214237155.43000001</v>
      </c>
      <c r="F19" s="16">
        <f t="shared" ref="F19" si="8">SUM(F20:F28)</f>
        <v>172639756.17000002</v>
      </c>
      <c r="G19" s="16">
        <f t="shared" si="7"/>
        <v>128282810.50999996</v>
      </c>
      <c r="H19" s="16">
        <f t="shared" ref="H19:O19" si="9">SUM(H20:H28)</f>
        <v>116449349.34999999</v>
      </c>
      <c r="I19" s="16">
        <f t="shared" ref="I19:N19" si="10">SUM(I20:I28)</f>
        <v>174799844.20999998</v>
      </c>
      <c r="J19" s="16">
        <f t="shared" si="10"/>
        <v>113832151.85000005</v>
      </c>
      <c r="K19" s="16">
        <f t="shared" si="10"/>
        <v>110665682.43999994</v>
      </c>
      <c r="L19" s="16">
        <f t="shared" si="10"/>
        <v>363534317.21999997</v>
      </c>
      <c r="M19" s="16">
        <f t="shared" si="10"/>
        <v>196789396.63</v>
      </c>
      <c r="N19" s="16">
        <f t="shared" si="10"/>
        <v>102190517.50999999</v>
      </c>
      <c r="O19" s="16">
        <f t="shared" si="9"/>
        <v>247289411.33999997</v>
      </c>
      <c r="P19" s="17">
        <f t="shared" si="6"/>
        <v>1942001715.9899998</v>
      </c>
    </row>
    <row r="20" spans="1:16" ht="15.75" x14ac:dyDescent="0.25">
      <c r="A20" s="11" t="s">
        <v>15</v>
      </c>
      <c r="B20" s="18">
        <v>18810011</v>
      </c>
      <c r="C20" s="19">
        <v>18810011</v>
      </c>
      <c r="D20" s="13">
        <v>1186303.33</v>
      </c>
      <c r="E20" s="13">
        <v>1555458.1600000001</v>
      </c>
      <c r="F20" s="13">
        <v>416266.66</v>
      </c>
      <c r="G20" s="13">
        <v>1356006.2199999997</v>
      </c>
      <c r="H20" s="13">
        <v>3465056.46</v>
      </c>
      <c r="I20" s="13">
        <v>2181822.4000000004</v>
      </c>
      <c r="J20" s="13">
        <v>2127026.9800000004</v>
      </c>
      <c r="K20" s="13">
        <v>2556320.5799999982</v>
      </c>
      <c r="L20" s="13">
        <v>3849151.5500000007</v>
      </c>
      <c r="M20" s="13">
        <v>2908396.58</v>
      </c>
      <c r="N20" s="13">
        <v>2863587.15</v>
      </c>
      <c r="O20" s="20">
        <v>1772336.22</v>
      </c>
      <c r="P20" s="15">
        <f t="shared" ref="P20:P28" si="11">SUM(D20:O20)</f>
        <v>26237732.289999999</v>
      </c>
    </row>
    <row r="21" spans="1:16" ht="15.75" x14ac:dyDescent="0.25">
      <c r="A21" s="11" t="s">
        <v>16</v>
      </c>
      <c r="B21" s="18">
        <v>3582980</v>
      </c>
      <c r="C21" s="19">
        <v>2621267.5</v>
      </c>
      <c r="D21" s="18">
        <v>0</v>
      </c>
      <c r="E21" s="18">
        <v>316240</v>
      </c>
      <c r="F21" s="18">
        <v>0</v>
      </c>
      <c r="G21" s="18">
        <v>2035.5</v>
      </c>
      <c r="H21" s="18">
        <v>373175</v>
      </c>
      <c r="I21" s="18">
        <v>0</v>
      </c>
      <c r="J21" s="18">
        <v>521536.39999999991</v>
      </c>
      <c r="K21" s="18">
        <v>0</v>
      </c>
      <c r="L21" s="18">
        <v>0</v>
      </c>
      <c r="M21" s="18">
        <v>468863.56</v>
      </c>
      <c r="N21" s="18">
        <v>804500.4</v>
      </c>
      <c r="O21" s="20">
        <v>1242938</v>
      </c>
      <c r="P21" s="15">
        <f t="shared" si="11"/>
        <v>3729288.86</v>
      </c>
    </row>
    <row r="22" spans="1:16" ht="15.75" x14ac:dyDescent="0.25">
      <c r="A22" s="11" t="s">
        <v>17</v>
      </c>
      <c r="B22" s="18">
        <v>6653550</v>
      </c>
      <c r="C22" s="19">
        <v>1335170</v>
      </c>
      <c r="D22" s="18">
        <v>0</v>
      </c>
      <c r="E22" s="18">
        <v>0</v>
      </c>
      <c r="F22" s="18">
        <v>0</v>
      </c>
      <c r="G22" s="18">
        <v>0</v>
      </c>
      <c r="H22" s="18">
        <v>1335170</v>
      </c>
      <c r="I22" s="18">
        <v>0</v>
      </c>
      <c r="J22" s="18">
        <v>0</v>
      </c>
      <c r="K22" s="18">
        <v>0</v>
      </c>
      <c r="L22" s="18">
        <v>0</v>
      </c>
      <c r="M22" s="18">
        <v>7579876.9500000002</v>
      </c>
      <c r="N22" s="18">
        <v>0</v>
      </c>
      <c r="O22" s="20">
        <v>3359099.05</v>
      </c>
      <c r="P22" s="15">
        <f t="shared" si="11"/>
        <v>12274146</v>
      </c>
    </row>
    <row r="23" spans="1:16" ht="15.75" x14ac:dyDescent="0.25">
      <c r="A23" s="11" t="s">
        <v>18</v>
      </c>
      <c r="B23" s="18">
        <v>5000</v>
      </c>
      <c r="C23" s="19">
        <v>4315665.3</v>
      </c>
      <c r="D23" s="18">
        <v>0</v>
      </c>
      <c r="E23" s="18">
        <v>0</v>
      </c>
      <c r="F23" s="18">
        <v>0</v>
      </c>
      <c r="G23" s="18">
        <v>0</v>
      </c>
      <c r="H23" s="18">
        <v>3798381.33</v>
      </c>
      <c r="I23" s="18">
        <v>0</v>
      </c>
      <c r="J23" s="18">
        <v>0</v>
      </c>
      <c r="K23" s="18">
        <v>0</v>
      </c>
      <c r="L23" s="18">
        <v>0</v>
      </c>
      <c r="M23" s="18">
        <v>2000</v>
      </c>
      <c r="N23" s="18">
        <v>0</v>
      </c>
      <c r="O23" s="20">
        <v>900</v>
      </c>
      <c r="P23" s="15">
        <f t="shared" si="11"/>
        <v>3801281.33</v>
      </c>
    </row>
    <row r="24" spans="1:16" ht="15.75" x14ac:dyDescent="0.25">
      <c r="A24" s="11" t="s">
        <v>19</v>
      </c>
      <c r="B24" s="18">
        <v>53651027</v>
      </c>
      <c r="C24" s="19">
        <v>70076199.329999998</v>
      </c>
      <c r="D24" s="13">
        <v>105020</v>
      </c>
      <c r="E24" s="13">
        <v>230820</v>
      </c>
      <c r="F24" s="13">
        <v>7674113.2199999997</v>
      </c>
      <c r="G24" s="13">
        <v>9671828.4100000001</v>
      </c>
      <c r="H24" s="13">
        <v>4493900.6000000015</v>
      </c>
      <c r="I24" s="13">
        <v>4850264.9600000009</v>
      </c>
      <c r="J24" s="13">
        <v>6412347.75</v>
      </c>
      <c r="K24" s="13">
        <v>4257494.8199999966</v>
      </c>
      <c r="L24" s="13">
        <v>3547186.9400000051</v>
      </c>
      <c r="M24" s="13">
        <v>4868705.08</v>
      </c>
      <c r="N24" s="13">
        <v>4893548.8</v>
      </c>
      <c r="O24" s="20">
        <v>6276595.5999999996</v>
      </c>
      <c r="P24" s="15">
        <f t="shared" si="11"/>
        <v>57281826.18</v>
      </c>
    </row>
    <row r="25" spans="1:16" ht="18" customHeight="1" x14ac:dyDescent="0.25">
      <c r="A25" s="11" t="s">
        <v>20</v>
      </c>
      <c r="B25" s="18">
        <v>223000000</v>
      </c>
      <c r="C25" s="19">
        <v>277055883.11000001</v>
      </c>
      <c r="D25" s="13">
        <v>0</v>
      </c>
      <c r="E25" s="13">
        <v>16539459.16</v>
      </c>
      <c r="F25" s="13">
        <v>0</v>
      </c>
      <c r="G25" s="13">
        <v>0</v>
      </c>
      <c r="H25" s="13">
        <v>0</v>
      </c>
      <c r="I25" s="13">
        <v>12830.220000000671</v>
      </c>
      <c r="J25" s="13">
        <v>0</v>
      </c>
      <c r="K25" s="13">
        <v>3484637.7999999989</v>
      </c>
      <c r="L25" s="13">
        <v>236427453.38</v>
      </c>
      <c r="M25" s="13">
        <v>34521130.450000003</v>
      </c>
      <c r="N25" s="13">
        <v>0</v>
      </c>
      <c r="O25" s="19">
        <v>0</v>
      </c>
      <c r="P25" s="15">
        <f t="shared" si="11"/>
        <v>290985511.00999999</v>
      </c>
    </row>
    <row r="26" spans="1:16" ht="13.5" customHeight="1" x14ac:dyDescent="0.25">
      <c r="A26" s="11" t="s">
        <v>21</v>
      </c>
      <c r="B26" s="21">
        <v>168356378</v>
      </c>
      <c r="C26" s="19">
        <v>540438232.52999997</v>
      </c>
      <c r="D26" s="13">
        <v>0</v>
      </c>
      <c r="E26" s="13">
        <v>0</v>
      </c>
      <c r="F26" s="13">
        <v>81664065.010000005</v>
      </c>
      <c r="G26" s="13">
        <v>34881841.349999994</v>
      </c>
      <c r="H26" s="13">
        <v>20226380.089999989</v>
      </c>
      <c r="I26" s="13">
        <v>24413405.120000005</v>
      </c>
      <c r="J26" s="13">
        <v>21188518.950000018</v>
      </c>
      <c r="K26" s="13">
        <v>17306470.199999988</v>
      </c>
      <c r="L26" s="13">
        <v>36240460.74000001</v>
      </c>
      <c r="M26" s="13">
        <v>31275088.25</v>
      </c>
      <c r="N26" s="13">
        <v>9408286.4000000004</v>
      </c>
      <c r="O26" s="20">
        <v>66378601.82</v>
      </c>
      <c r="P26" s="15">
        <f t="shared" si="11"/>
        <v>342983117.93000001</v>
      </c>
    </row>
    <row r="27" spans="1:16" ht="15.75" x14ac:dyDescent="0.25">
      <c r="A27" s="11" t="s">
        <v>22</v>
      </c>
      <c r="B27" s="21">
        <v>7750000</v>
      </c>
      <c r="C27" s="19">
        <v>98350333.329999998</v>
      </c>
      <c r="D27" s="21">
        <v>0</v>
      </c>
      <c r="E27" s="21">
        <v>722295.45</v>
      </c>
      <c r="F27" s="21">
        <v>1264173.33</v>
      </c>
      <c r="G27" s="21">
        <v>109150</v>
      </c>
      <c r="H27" s="21">
        <v>589766.57000000007</v>
      </c>
      <c r="I27" s="21">
        <v>59511412</v>
      </c>
      <c r="J27" s="21">
        <v>86140</v>
      </c>
      <c r="K27" s="21">
        <v>96170</v>
      </c>
      <c r="L27" s="21">
        <v>85963.69999999553</v>
      </c>
      <c r="M27" s="21">
        <v>31966886.73</v>
      </c>
      <c r="N27" s="21">
        <v>215000.68</v>
      </c>
      <c r="O27" s="20">
        <v>90861.08</v>
      </c>
      <c r="P27" s="15">
        <f t="shared" si="11"/>
        <v>94737819.540000007</v>
      </c>
    </row>
    <row r="28" spans="1:16" ht="15" customHeight="1" x14ac:dyDescent="0.25">
      <c r="A28" s="11" t="s">
        <v>23</v>
      </c>
      <c r="B28" s="22">
        <v>840210749</v>
      </c>
      <c r="C28" s="19">
        <v>1012942750.98</v>
      </c>
      <c r="D28" s="22">
        <v>0</v>
      </c>
      <c r="E28" s="22">
        <v>194872882.66</v>
      </c>
      <c r="F28" s="22">
        <v>81621137.950000003</v>
      </c>
      <c r="G28" s="22">
        <v>82261949.029999971</v>
      </c>
      <c r="H28" s="22">
        <v>82167519.300000012</v>
      </c>
      <c r="I28" s="22">
        <v>83830109.50999999</v>
      </c>
      <c r="J28" s="22">
        <v>83496581.770000041</v>
      </c>
      <c r="K28" s="22">
        <v>82964589.039999962</v>
      </c>
      <c r="L28" s="22">
        <v>83384100.909999967</v>
      </c>
      <c r="M28" s="22">
        <v>83198449.030000001</v>
      </c>
      <c r="N28" s="22">
        <v>84005594.079999998</v>
      </c>
      <c r="O28" s="20">
        <v>168168079.56999999</v>
      </c>
      <c r="P28" s="15">
        <f t="shared" si="11"/>
        <v>1109970992.8499999</v>
      </c>
    </row>
    <row r="29" spans="1:16" x14ac:dyDescent="0.25">
      <c r="A29" s="8" t="s">
        <v>24</v>
      </c>
      <c r="B29" s="23">
        <f>SUM(B30:B38)</f>
        <v>240517792</v>
      </c>
      <c r="C29" s="23">
        <f>SUM(C30:C38)</f>
        <v>874612730.76999998</v>
      </c>
      <c r="D29" s="23">
        <f t="shared" ref="D29:P29" si="12">SUM(D30:D38)</f>
        <v>0</v>
      </c>
      <c r="E29" s="23">
        <f t="shared" ref="E29:G29" si="13">SUM(E30:E38)</f>
        <v>7347600.8300000001</v>
      </c>
      <c r="F29" s="23">
        <f t="shared" ref="F29" si="14">SUM(F30:F38)</f>
        <v>185185217.07999998</v>
      </c>
      <c r="G29" s="23">
        <f t="shared" si="13"/>
        <v>82141118.090000033</v>
      </c>
      <c r="H29" s="23">
        <f t="shared" ref="H29:O29" si="15">SUM(H30:H38)</f>
        <v>23636857.109999973</v>
      </c>
      <c r="I29" s="23">
        <f t="shared" ref="I29:N29" si="16">SUM(I30:I38)</f>
        <v>20308908.280000012</v>
      </c>
      <c r="J29" s="23">
        <f t="shared" si="16"/>
        <v>11383618.139999986</v>
      </c>
      <c r="K29" s="23">
        <f t="shared" si="16"/>
        <v>33855628.740000017</v>
      </c>
      <c r="L29" s="23">
        <f t="shared" si="16"/>
        <v>18018260.680000007</v>
      </c>
      <c r="M29" s="23">
        <f t="shared" si="16"/>
        <v>41000242.740000002</v>
      </c>
      <c r="N29" s="23">
        <f t="shared" si="16"/>
        <v>103494526.91</v>
      </c>
      <c r="O29" s="16">
        <f t="shared" si="15"/>
        <v>74495324.219999999</v>
      </c>
      <c r="P29" s="17">
        <f t="shared" si="12"/>
        <v>600867302.81999993</v>
      </c>
    </row>
    <row r="30" spans="1:16" ht="15.75" x14ac:dyDescent="0.25">
      <c r="A30" s="24" t="s">
        <v>25</v>
      </c>
      <c r="B30" s="13">
        <v>1327700</v>
      </c>
      <c r="C30" s="13">
        <v>1592480</v>
      </c>
      <c r="D30" s="13">
        <v>0</v>
      </c>
      <c r="E30" s="13">
        <v>18360</v>
      </c>
      <c r="F30" s="13">
        <v>461199.35999999999</v>
      </c>
      <c r="G30" s="13">
        <v>107460</v>
      </c>
      <c r="H30" s="13">
        <v>215097.33999999997</v>
      </c>
      <c r="I30" s="13">
        <v>75360</v>
      </c>
      <c r="J30" s="13">
        <v>81210</v>
      </c>
      <c r="K30" s="13">
        <v>0</v>
      </c>
      <c r="L30" s="13">
        <v>40080</v>
      </c>
      <c r="M30" s="13">
        <v>354367.79</v>
      </c>
      <c r="N30" s="13">
        <v>1193798</v>
      </c>
      <c r="O30" s="20">
        <v>288263.56</v>
      </c>
      <c r="P30" s="15">
        <f t="shared" ref="P30:P38" si="17">SUM(D30:O30)</f>
        <v>2835196.0500000003</v>
      </c>
    </row>
    <row r="31" spans="1:16" ht="15.75" x14ac:dyDescent="0.25">
      <c r="A31" s="24" t="s">
        <v>26</v>
      </c>
      <c r="B31" s="13">
        <v>40000000</v>
      </c>
      <c r="C31" s="13">
        <v>56134482.920000002</v>
      </c>
      <c r="D31" s="13">
        <v>0</v>
      </c>
      <c r="E31" s="13">
        <v>0</v>
      </c>
      <c r="F31" s="13">
        <v>0</v>
      </c>
      <c r="G31" s="13">
        <v>23713846.399999999</v>
      </c>
      <c r="H31" s="13">
        <v>0</v>
      </c>
      <c r="I31" s="13">
        <v>78470</v>
      </c>
      <c r="J31" s="13">
        <v>38704</v>
      </c>
      <c r="K31" s="13">
        <v>0</v>
      </c>
      <c r="L31" s="13">
        <v>0</v>
      </c>
      <c r="M31" s="13">
        <v>8157</v>
      </c>
      <c r="N31" s="13">
        <v>39799.040000000001</v>
      </c>
      <c r="O31" s="20">
        <v>24839062.350000001</v>
      </c>
      <c r="P31" s="15">
        <f t="shared" si="17"/>
        <v>48718038.789999999</v>
      </c>
    </row>
    <row r="32" spans="1:16" ht="15.75" x14ac:dyDescent="0.25">
      <c r="A32" s="24" t="s">
        <v>27</v>
      </c>
      <c r="B32" s="13">
        <v>2589627</v>
      </c>
      <c r="C32" s="13">
        <v>18784205.300000001</v>
      </c>
      <c r="D32" s="13">
        <v>0</v>
      </c>
      <c r="E32" s="13">
        <v>0</v>
      </c>
      <c r="F32" s="13">
        <v>5440022.79</v>
      </c>
      <c r="G32" s="13">
        <v>0</v>
      </c>
      <c r="H32" s="13">
        <v>1849133.4000000004</v>
      </c>
      <c r="I32" s="13">
        <v>2950</v>
      </c>
      <c r="J32" s="13">
        <v>0</v>
      </c>
      <c r="K32" s="13">
        <v>0</v>
      </c>
      <c r="L32" s="13">
        <v>1492881.7199999997</v>
      </c>
      <c r="M32" s="13">
        <v>2353879.5699999998</v>
      </c>
      <c r="N32" s="13">
        <v>1040701</v>
      </c>
      <c r="O32" s="20">
        <v>21961.19</v>
      </c>
      <c r="P32" s="15">
        <f t="shared" si="17"/>
        <v>12201529.67</v>
      </c>
    </row>
    <row r="33" spans="1:16" x14ac:dyDescent="0.25">
      <c r="A33" s="24" t="s">
        <v>28</v>
      </c>
      <c r="B33" s="13">
        <v>3000000</v>
      </c>
      <c r="C33" s="13">
        <v>23560115.719999999</v>
      </c>
      <c r="D33" s="13">
        <v>0</v>
      </c>
      <c r="E33" s="13">
        <v>0</v>
      </c>
      <c r="F33" s="13">
        <v>3339380</v>
      </c>
      <c r="G33" s="13">
        <v>0</v>
      </c>
      <c r="H33" s="13">
        <v>18852.85999999987</v>
      </c>
      <c r="I33" s="13">
        <v>0</v>
      </c>
      <c r="J33" s="13">
        <v>0</v>
      </c>
      <c r="K33" s="13">
        <v>0</v>
      </c>
      <c r="L33" s="13">
        <v>166100</v>
      </c>
      <c r="M33" s="13">
        <v>0</v>
      </c>
      <c r="N33" s="13">
        <v>9268000</v>
      </c>
      <c r="O33" s="19">
        <v>0</v>
      </c>
      <c r="P33" s="15">
        <f t="shared" si="17"/>
        <v>12792332.859999999</v>
      </c>
    </row>
    <row r="34" spans="1:16" ht="15.75" x14ac:dyDescent="0.25">
      <c r="A34" s="24" t="s">
        <v>29</v>
      </c>
      <c r="B34" s="13">
        <v>11125532</v>
      </c>
      <c r="C34" s="13">
        <v>20017472.48</v>
      </c>
      <c r="D34" s="13">
        <v>0</v>
      </c>
      <c r="E34" s="13">
        <v>0</v>
      </c>
      <c r="F34" s="13">
        <v>29721.55</v>
      </c>
      <c r="G34" s="13">
        <v>22243.000000000004</v>
      </c>
      <c r="H34" s="13">
        <v>626029.27999999991</v>
      </c>
      <c r="I34" s="13">
        <v>1337408.48</v>
      </c>
      <c r="J34" s="13">
        <v>0</v>
      </c>
      <c r="K34" s="13">
        <v>0</v>
      </c>
      <c r="L34" s="13">
        <v>0</v>
      </c>
      <c r="M34" s="13">
        <v>605039.79</v>
      </c>
      <c r="N34" s="13">
        <v>2294972.7000000002</v>
      </c>
      <c r="O34" s="20">
        <v>4116247.44</v>
      </c>
      <c r="P34" s="15">
        <f t="shared" si="17"/>
        <v>9031662.2400000002</v>
      </c>
    </row>
    <row r="35" spans="1:16" ht="15.75" x14ac:dyDescent="0.25">
      <c r="A35" s="24" t="s">
        <v>30</v>
      </c>
      <c r="B35" s="13">
        <v>1370761</v>
      </c>
      <c r="C35" s="13">
        <v>21812336.73</v>
      </c>
      <c r="D35" s="13">
        <v>0</v>
      </c>
      <c r="E35" s="13">
        <v>0</v>
      </c>
      <c r="F35" s="13">
        <v>10039645.27</v>
      </c>
      <c r="G35" s="13">
        <v>130926.90000000037</v>
      </c>
      <c r="H35" s="13">
        <v>39559.419999999925</v>
      </c>
      <c r="I35" s="13">
        <v>0</v>
      </c>
      <c r="J35" s="13">
        <v>2990</v>
      </c>
      <c r="K35" s="13">
        <v>58354.070000000298</v>
      </c>
      <c r="L35" s="13">
        <v>0</v>
      </c>
      <c r="M35" s="13">
        <v>40348.82</v>
      </c>
      <c r="N35" s="13">
        <v>413738</v>
      </c>
      <c r="O35" s="20">
        <v>5594081.3099999996</v>
      </c>
      <c r="P35" s="15">
        <f t="shared" si="17"/>
        <v>16319643.789999999</v>
      </c>
    </row>
    <row r="36" spans="1:16" ht="15.75" x14ac:dyDescent="0.25">
      <c r="A36" s="24" t="s">
        <v>31</v>
      </c>
      <c r="B36" s="13">
        <v>141337772</v>
      </c>
      <c r="C36" s="13">
        <v>358197448.75999999</v>
      </c>
      <c r="D36" s="13">
        <v>0</v>
      </c>
      <c r="E36" s="13">
        <v>7231890.8300000001</v>
      </c>
      <c r="F36" s="13">
        <v>58196524.289999999</v>
      </c>
      <c r="G36" s="13">
        <v>23833280.000000007</v>
      </c>
      <c r="H36" s="13">
        <v>12494061.75999999</v>
      </c>
      <c r="I36" s="13">
        <v>18443480</v>
      </c>
      <c r="J36" s="13">
        <v>10000000</v>
      </c>
      <c r="K36" s="13">
        <v>33300086.680000007</v>
      </c>
      <c r="L36" s="13">
        <v>0</v>
      </c>
      <c r="M36" s="13">
        <v>33239392.390000001</v>
      </c>
      <c r="N36" s="13">
        <v>21858400.399999999</v>
      </c>
      <c r="O36" s="20">
        <v>24649807.129999999</v>
      </c>
      <c r="P36" s="15">
        <f t="shared" si="17"/>
        <v>243246923.47999999</v>
      </c>
    </row>
    <row r="37" spans="1:16" x14ac:dyDescent="0.25">
      <c r="A37" s="24" t="s">
        <v>32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9">
        <v>0</v>
      </c>
      <c r="P37" s="15">
        <f t="shared" si="17"/>
        <v>0</v>
      </c>
    </row>
    <row r="38" spans="1:16" ht="15.75" x14ac:dyDescent="0.25">
      <c r="A38" s="24" t="s">
        <v>33</v>
      </c>
      <c r="B38" s="13">
        <v>39766400</v>
      </c>
      <c r="C38" s="13">
        <v>374514188.86000001</v>
      </c>
      <c r="D38" s="13">
        <v>0</v>
      </c>
      <c r="E38" s="13">
        <v>97350</v>
      </c>
      <c r="F38" s="13">
        <v>107678723.81999999</v>
      </c>
      <c r="G38" s="13">
        <v>34333361.790000021</v>
      </c>
      <c r="H38" s="13">
        <v>8394123.0499999821</v>
      </c>
      <c r="I38" s="13">
        <v>371239.80000001192</v>
      </c>
      <c r="J38" s="13">
        <v>1260714.1399999857</v>
      </c>
      <c r="K38" s="13">
        <v>497187.99000000954</v>
      </c>
      <c r="L38" s="13">
        <v>16319198.960000008</v>
      </c>
      <c r="M38" s="13">
        <v>4399057.38</v>
      </c>
      <c r="N38" s="13">
        <v>67385117.769999996</v>
      </c>
      <c r="O38" s="20">
        <v>14985901.24</v>
      </c>
      <c r="P38" s="15">
        <f t="shared" si="17"/>
        <v>255721975.94</v>
      </c>
    </row>
    <row r="39" spans="1:16" x14ac:dyDescent="0.25">
      <c r="A39" s="8" t="s">
        <v>34</v>
      </c>
      <c r="B39" s="25">
        <f>SUM(B40:B47)</f>
        <v>0</v>
      </c>
      <c r="C39" s="25">
        <f>SUM(C40:C47)</f>
        <v>0</v>
      </c>
      <c r="D39" s="25">
        <f t="shared" ref="D39:P39" si="18">SUM(D40:D47)</f>
        <v>0</v>
      </c>
      <c r="E39" s="25">
        <f t="shared" ref="E39:G39" si="19">SUM(E40:E47)</f>
        <v>0</v>
      </c>
      <c r="F39" s="25">
        <f t="shared" ref="F39" si="20">SUM(F40:F47)</f>
        <v>0</v>
      </c>
      <c r="G39" s="25">
        <f t="shared" si="19"/>
        <v>0</v>
      </c>
      <c r="H39" s="25">
        <f t="shared" ref="H39:O39" si="21">SUM(H40:H47)</f>
        <v>0</v>
      </c>
      <c r="I39" s="25">
        <f t="shared" ref="I39:N39" si="22">SUM(I40:I47)</f>
        <v>0</v>
      </c>
      <c r="J39" s="25">
        <f t="shared" si="22"/>
        <v>0</v>
      </c>
      <c r="K39" s="25">
        <f t="shared" si="22"/>
        <v>0</v>
      </c>
      <c r="L39" s="25">
        <f t="shared" si="22"/>
        <v>0</v>
      </c>
      <c r="M39" s="25">
        <f t="shared" si="22"/>
        <v>0</v>
      </c>
      <c r="N39" s="25">
        <f t="shared" si="22"/>
        <v>0</v>
      </c>
      <c r="O39" s="44">
        <f t="shared" si="21"/>
        <v>0</v>
      </c>
      <c r="P39" s="45">
        <f t="shared" si="18"/>
        <v>0</v>
      </c>
    </row>
    <row r="40" spans="1:16" x14ac:dyDescent="0.25">
      <c r="A40" s="24" t="s">
        <v>35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9">
        <v>0</v>
      </c>
      <c r="P40" s="15">
        <f t="shared" ref="P40:P55" si="23">SUM(D40:O40)</f>
        <v>0</v>
      </c>
    </row>
    <row r="41" spans="1:16" x14ac:dyDescent="0.25">
      <c r="A41" s="24" t="s">
        <v>36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9">
        <v>0</v>
      </c>
      <c r="P41" s="15">
        <f t="shared" si="23"/>
        <v>0</v>
      </c>
    </row>
    <row r="42" spans="1:16" x14ac:dyDescent="0.25">
      <c r="A42" s="24" t="s">
        <v>37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9">
        <v>0</v>
      </c>
      <c r="P42" s="15">
        <f t="shared" si="23"/>
        <v>0</v>
      </c>
    </row>
    <row r="43" spans="1:16" x14ac:dyDescent="0.25">
      <c r="A43" s="24" t="s">
        <v>38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9">
        <v>0</v>
      </c>
      <c r="P43" s="15">
        <f t="shared" si="23"/>
        <v>0</v>
      </c>
    </row>
    <row r="44" spans="1:16" x14ac:dyDescent="0.25">
      <c r="A44" s="24" t="s">
        <v>39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9">
        <v>0</v>
      </c>
      <c r="P44" s="15">
        <f t="shared" si="23"/>
        <v>0</v>
      </c>
    </row>
    <row r="45" spans="1:16" x14ac:dyDescent="0.25">
      <c r="A45" s="24" t="s">
        <v>40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9">
        <v>0</v>
      </c>
      <c r="P45" s="15">
        <f t="shared" si="23"/>
        <v>0</v>
      </c>
    </row>
    <row r="46" spans="1:16" x14ac:dyDescent="0.25">
      <c r="A46" s="24" t="s">
        <v>41</v>
      </c>
      <c r="B46" s="13">
        <v>0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9">
        <v>0</v>
      </c>
      <c r="P46" s="15">
        <f t="shared" si="23"/>
        <v>0</v>
      </c>
    </row>
    <row r="47" spans="1:16" x14ac:dyDescent="0.25">
      <c r="A47" s="24" t="s">
        <v>42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9">
        <v>0</v>
      </c>
      <c r="P47" s="15">
        <f t="shared" si="23"/>
        <v>0</v>
      </c>
    </row>
    <row r="48" spans="1:16" x14ac:dyDescent="0.25">
      <c r="A48" s="8" t="s">
        <v>43</v>
      </c>
      <c r="B48" s="25">
        <f>SUM(B49:B55)</f>
        <v>0</v>
      </c>
      <c r="C48" s="25">
        <f>SUM(C49:C55)</f>
        <v>0</v>
      </c>
      <c r="D48" s="25">
        <f t="shared" ref="D48" si="24">SUM(D49:D55)</f>
        <v>0</v>
      </c>
      <c r="E48" s="25">
        <f t="shared" ref="E48:G48" si="25">SUM(E49:E55)</f>
        <v>0</v>
      </c>
      <c r="F48" s="25">
        <f t="shared" ref="F48" si="26">SUM(F49:F55)</f>
        <v>0</v>
      </c>
      <c r="G48" s="25">
        <f t="shared" si="25"/>
        <v>0</v>
      </c>
      <c r="H48" s="25">
        <f t="shared" ref="H48:O48" si="27">SUM(H49:H55)</f>
        <v>0</v>
      </c>
      <c r="I48" s="25">
        <f t="shared" ref="I48:N48" si="28">SUM(I49:I55)</f>
        <v>0</v>
      </c>
      <c r="J48" s="25">
        <f t="shared" si="28"/>
        <v>0</v>
      </c>
      <c r="K48" s="25">
        <f t="shared" si="28"/>
        <v>0</v>
      </c>
      <c r="L48" s="25">
        <f t="shared" si="28"/>
        <v>0</v>
      </c>
      <c r="M48" s="25">
        <f t="shared" si="28"/>
        <v>0</v>
      </c>
      <c r="N48" s="25">
        <f t="shared" si="28"/>
        <v>0</v>
      </c>
      <c r="O48" s="44">
        <f t="shared" si="27"/>
        <v>0</v>
      </c>
      <c r="P48" s="15">
        <f t="shared" si="23"/>
        <v>0</v>
      </c>
    </row>
    <row r="49" spans="1:16" x14ac:dyDescent="0.25">
      <c r="A49" s="24" t="s">
        <v>44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9">
        <v>0</v>
      </c>
      <c r="P49" s="15">
        <f t="shared" si="23"/>
        <v>0</v>
      </c>
    </row>
    <row r="50" spans="1:16" x14ac:dyDescent="0.25">
      <c r="A50" s="24" t="s">
        <v>45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9">
        <v>0</v>
      </c>
      <c r="P50" s="15">
        <f t="shared" si="23"/>
        <v>0</v>
      </c>
    </row>
    <row r="51" spans="1:16" x14ac:dyDescent="0.25">
      <c r="A51" s="24" t="s">
        <v>46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0</v>
      </c>
      <c r="N51" s="13">
        <v>0</v>
      </c>
      <c r="O51" s="19">
        <v>0</v>
      </c>
      <c r="P51" s="15">
        <f t="shared" si="23"/>
        <v>0</v>
      </c>
    </row>
    <row r="52" spans="1:16" x14ac:dyDescent="0.25">
      <c r="A52" s="24" t="s">
        <v>47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9">
        <v>0</v>
      </c>
      <c r="P52" s="15">
        <f t="shared" si="23"/>
        <v>0</v>
      </c>
    </row>
    <row r="53" spans="1:16" x14ac:dyDescent="0.25">
      <c r="A53" s="24" t="s">
        <v>48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9">
        <v>0</v>
      </c>
      <c r="P53" s="15">
        <f t="shared" si="23"/>
        <v>0</v>
      </c>
    </row>
    <row r="54" spans="1:16" x14ac:dyDescent="0.25">
      <c r="A54" s="24" t="s">
        <v>49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9">
        <v>0</v>
      </c>
      <c r="P54" s="15">
        <f t="shared" si="23"/>
        <v>0</v>
      </c>
    </row>
    <row r="55" spans="1:16" x14ac:dyDescent="0.25">
      <c r="A55" s="24" t="s">
        <v>50</v>
      </c>
      <c r="B55" s="13">
        <v>0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  <c r="M55" s="13">
        <v>0</v>
      </c>
      <c r="N55" s="13">
        <v>0</v>
      </c>
      <c r="O55" s="19">
        <v>0</v>
      </c>
      <c r="P55" s="15">
        <f t="shared" si="23"/>
        <v>0</v>
      </c>
    </row>
    <row r="56" spans="1:16" x14ac:dyDescent="0.25">
      <c r="A56" s="26" t="s">
        <v>51</v>
      </c>
      <c r="B56" s="27">
        <f>SUM(B57:B65)</f>
        <v>215068308</v>
      </c>
      <c r="C56" s="27">
        <f>SUM(C57:C65)</f>
        <v>154180306.94999999</v>
      </c>
      <c r="D56" s="27">
        <f t="shared" ref="D56:P56" si="29">SUM(D57:D65)</f>
        <v>0</v>
      </c>
      <c r="E56" s="27">
        <f t="shared" ref="E56:G56" si="30">SUM(E57:E65)</f>
        <v>324500</v>
      </c>
      <c r="F56" s="27">
        <f t="shared" ref="F56" si="31">SUM(F57:F65)</f>
        <v>255477.74</v>
      </c>
      <c r="G56" s="27">
        <f t="shared" si="30"/>
        <v>3410650.75</v>
      </c>
      <c r="H56" s="27">
        <f t="shared" ref="H56:O56" si="32">SUM(H57:H65)</f>
        <v>583287.80999999959</v>
      </c>
      <c r="I56" s="27">
        <f t="shared" ref="I56:N56" si="33">SUM(I57:I65)</f>
        <v>6682566.5600000005</v>
      </c>
      <c r="J56" s="27">
        <f t="shared" si="33"/>
        <v>5732272.3399999999</v>
      </c>
      <c r="K56" s="27">
        <f t="shared" si="33"/>
        <v>1319834.3400000003</v>
      </c>
      <c r="L56" s="27">
        <f t="shared" si="33"/>
        <v>53994731.670000002</v>
      </c>
      <c r="M56" s="27">
        <f t="shared" si="33"/>
        <v>20190959.990000002</v>
      </c>
      <c r="N56" s="27">
        <f t="shared" si="33"/>
        <v>11570500.25</v>
      </c>
      <c r="O56" s="46">
        <f t="shared" si="32"/>
        <v>5240738.51</v>
      </c>
      <c r="P56" s="47">
        <f t="shared" si="29"/>
        <v>109305519.96000001</v>
      </c>
    </row>
    <row r="57" spans="1:16" ht="15" customHeight="1" x14ac:dyDescent="0.25">
      <c r="A57" s="24" t="s">
        <v>52</v>
      </c>
      <c r="B57" s="13">
        <v>24217358</v>
      </c>
      <c r="C57" s="13">
        <v>26816949.039999999</v>
      </c>
      <c r="D57" s="13">
        <v>0</v>
      </c>
      <c r="E57" s="13">
        <v>0</v>
      </c>
      <c r="F57" s="13">
        <v>255477.74</v>
      </c>
      <c r="G57" s="13">
        <v>3400030.75</v>
      </c>
      <c r="H57" s="13">
        <v>429170.36999999965</v>
      </c>
      <c r="I57" s="13">
        <v>2809344.0000000005</v>
      </c>
      <c r="J57" s="13">
        <v>1640435.9899999993</v>
      </c>
      <c r="K57" s="13">
        <v>0</v>
      </c>
      <c r="L57" s="13">
        <v>0</v>
      </c>
      <c r="M57" s="13">
        <v>0</v>
      </c>
      <c r="N57" s="13">
        <v>90000</v>
      </c>
      <c r="O57" s="19">
        <v>0</v>
      </c>
      <c r="P57" s="15">
        <f t="shared" ref="P57:P65" si="34">SUM(D57:O57)</f>
        <v>8624458.8499999996</v>
      </c>
    </row>
    <row r="58" spans="1:16" ht="15" customHeight="1" x14ac:dyDescent="0.25">
      <c r="A58" s="24" t="s">
        <v>53</v>
      </c>
      <c r="B58" s="13">
        <v>1500000</v>
      </c>
      <c r="C58" s="13">
        <v>1500000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9">
        <v>0</v>
      </c>
      <c r="P58" s="15">
        <f t="shared" si="34"/>
        <v>0</v>
      </c>
    </row>
    <row r="59" spans="1:16" ht="15" customHeight="1" x14ac:dyDescent="0.25">
      <c r="A59" s="24" t="s">
        <v>54</v>
      </c>
      <c r="B59" s="13">
        <v>103700000</v>
      </c>
      <c r="C59" s="13">
        <v>33970069</v>
      </c>
      <c r="D59" s="13">
        <v>0</v>
      </c>
      <c r="E59" s="13">
        <v>0</v>
      </c>
      <c r="F59" s="13">
        <v>0</v>
      </c>
      <c r="G59" s="13">
        <v>0</v>
      </c>
      <c r="H59" s="13">
        <v>109277.44</v>
      </c>
      <c r="I59" s="13">
        <v>-109277.44</v>
      </c>
      <c r="J59" s="13">
        <v>3917727.44</v>
      </c>
      <c r="K59" s="13">
        <v>1143715.0000000005</v>
      </c>
      <c r="L59" s="13">
        <v>155731.6799999997</v>
      </c>
      <c r="M59" s="13">
        <v>0</v>
      </c>
      <c r="N59" s="13">
        <v>11480500.25</v>
      </c>
      <c r="O59" s="20">
        <v>4644005.05</v>
      </c>
      <c r="P59" s="15">
        <f t="shared" si="34"/>
        <v>21341679.420000002</v>
      </c>
    </row>
    <row r="60" spans="1:16" x14ac:dyDescent="0.25">
      <c r="A60" s="24" t="s">
        <v>55</v>
      </c>
      <c r="B60" s="13">
        <v>80850950</v>
      </c>
      <c r="C60" s="13">
        <v>73766840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3982500</v>
      </c>
      <c r="J60" s="13">
        <v>0</v>
      </c>
      <c r="K60" s="13">
        <v>0</v>
      </c>
      <c r="L60" s="13">
        <v>53741000</v>
      </c>
      <c r="M60" s="13">
        <v>14821660</v>
      </c>
      <c r="N60" s="13">
        <v>0</v>
      </c>
      <c r="O60" s="19">
        <v>0</v>
      </c>
      <c r="P60" s="15">
        <f t="shared" si="34"/>
        <v>72545160</v>
      </c>
    </row>
    <row r="61" spans="1:16" ht="15.75" x14ac:dyDescent="0.25">
      <c r="A61" s="24" t="s">
        <v>56</v>
      </c>
      <c r="B61" s="13">
        <v>3300000</v>
      </c>
      <c r="C61" s="13">
        <v>16626448.91</v>
      </c>
      <c r="D61" s="13">
        <v>0</v>
      </c>
      <c r="E61" s="13">
        <v>324500</v>
      </c>
      <c r="F61" s="13">
        <v>0</v>
      </c>
      <c r="G61" s="13">
        <v>10620</v>
      </c>
      <c r="H61" s="13">
        <v>44840</v>
      </c>
      <c r="I61" s="13">
        <v>0</v>
      </c>
      <c r="J61" s="13">
        <v>174108.91000000003</v>
      </c>
      <c r="K61" s="13">
        <v>176119.33999999997</v>
      </c>
      <c r="L61" s="13">
        <v>97999.989999999991</v>
      </c>
      <c r="M61" s="13">
        <v>5369299.9900000002</v>
      </c>
      <c r="N61" s="13">
        <v>0</v>
      </c>
      <c r="O61" s="20">
        <v>322421.34000000003</v>
      </c>
      <c r="P61" s="15">
        <f t="shared" si="34"/>
        <v>6519909.5700000003</v>
      </c>
    </row>
    <row r="62" spans="1:16" ht="15.75" x14ac:dyDescent="0.25">
      <c r="A62" s="24" t="s">
        <v>57</v>
      </c>
      <c r="B62" s="13">
        <v>1500000</v>
      </c>
      <c r="C62" s="13">
        <v>1500000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13">
        <v>0</v>
      </c>
      <c r="O62" s="20">
        <v>274312.12</v>
      </c>
      <c r="P62" s="15">
        <f t="shared" si="34"/>
        <v>274312.12</v>
      </c>
    </row>
    <row r="63" spans="1:16" x14ac:dyDescent="0.25">
      <c r="A63" s="24" t="s">
        <v>58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9">
        <v>0</v>
      </c>
      <c r="P63" s="15">
        <f t="shared" si="34"/>
        <v>0</v>
      </c>
    </row>
    <row r="64" spans="1:16" x14ac:dyDescent="0.25">
      <c r="A64" s="24" t="s">
        <v>59</v>
      </c>
      <c r="B64" s="13">
        <v>0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9">
        <v>0</v>
      </c>
      <c r="P64" s="15">
        <f t="shared" si="34"/>
        <v>0</v>
      </c>
    </row>
    <row r="65" spans="1:16" x14ac:dyDescent="0.25">
      <c r="A65" s="24" t="s">
        <v>60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9">
        <v>0</v>
      </c>
      <c r="P65" s="15">
        <f t="shared" si="34"/>
        <v>0</v>
      </c>
    </row>
    <row r="66" spans="1:16" x14ac:dyDescent="0.25">
      <c r="A66" s="26" t="s">
        <v>61</v>
      </c>
      <c r="B66" s="27">
        <f>SUM(B67:B67)</f>
        <v>458511661</v>
      </c>
      <c r="C66" s="27">
        <f>SUM(C67:C67)</f>
        <v>22342086.07</v>
      </c>
      <c r="D66" s="27">
        <f t="shared" ref="D66:P66" si="35">SUM(D67:D67)</f>
        <v>0</v>
      </c>
      <c r="E66" s="27">
        <f t="shared" si="35"/>
        <v>0</v>
      </c>
      <c r="F66" s="27">
        <f t="shared" si="35"/>
        <v>0</v>
      </c>
      <c r="G66" s="27">
        <f t="shared" si="35"/>
        <v>0</v>
      </c>
      <c r="H66" s="27">
        <f t="shared" si="35"/>
        <v>0</v>
      </c>
      <c r="I66" s="27">
        <f t="shared" si="35"/>
        <v>0</v>
      </c>
      <c r="J66" s="27">
        <f t="shared" si="35"/>
        <v>0</v>
      </c>
      <c r="K66" s="27">
        <f t="shared" si="35"/>
        <v>0</v>
      </c>
      <c r="L66" s="27">
        <f t="shared" si="35"/>
        <v>0</v>
      </c>
      <c r="M66" s="27">
        <f t="shared" si="35"/>
        <v>0</v>
      </c>
      <c r="N66" s="27">
        <f t="shared" si="35"/>
        <v>0</v>
      </c>
      <c r="O66" s="46">
        <f t="shared" si="35"/>
        <v>0</v>
      </c>
      <c r="P66" s="47">
        <f t="shared" si="35"/>
        <v>0</v>
      </c>
    </row>
    <row r="67" spans="1:16" x14ac:dyDescent="0.25">
      <c r="A67" s="24" t="s">
        <v>62</v>
      </c>
      <c r="B67" s="13">
        <v>458511661</v>
      </c>
      <c r="C67" s="13">
        <v>22342086.07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9">
        <v>0</v>
      </c>
      <c r="P67" s="15">
        <f t="shared" ref="P67:P70" si="36">SUM(D67:O67)</f>
        <v>0</v>
      </c>
    </row>
    <row r="68" spans="1:16" x14ac:dyDescent="0.25">
      <c r="A68" s="24" t="s">
        <v>63</v>
      </c>
      <c r="B68" s="13">
        <v>0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9">
        <v>0</v>
      </c>
      <c r="P68" s="15">
        <f t="shared" si="36"/>
        <v>0</v>
      </c>
    </row>
    <row r="69" spans="1:16" x14ac:dyDescent="0.25">
      <c r="A69" s="24" t="s">
        <v>64</v>
      </c>
      <c r="B69" s="13">
        <v>0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9">
        <v>0</v>
      </c>
      <c r="P69" s="15">
        <f t="shared" si="36"/>
        <v>0</v>
      </c>
    </row>
    <row r="70" spans="1:16" x14ac:dyDescent="0.25">
      <c r="A70" s="28" t="s">
        <v>65</v>
      </c>
      <c r="B70" s="29">
        <v>0</v>
      </c>
      <c r="C70" s="29">
        <v>0</v>
      </c>
      <c r="D70" s="29">
        <v>0</v>
      </c>
      <c r="E70" s="29">
        <v>0</v>
      </c>
      <c r="F70" s="29">
        <v>0</v>
      </c>
      <c r="G70" s="29">
        <v>0</v>
      </c>
      <c r="H70" s="29">
        <v>0</v>
      </c>
      <c r="I70" s="29">
        <v>0</v>
      </c>
      <c r="J70" s="29">
        <v>0</v>
      </c>
      <c r="K70" s="29">
        <v>0</v>
      </c>
      <c r="L70" s="29">
        <v>0</v>
      </c>
      <c r="M70" s="29">
        <v>0</v>
      </c>
      <c r="N70" s="29">
        <v>0</v>
      </c>
      <c r="O70" s="48">
        <v>0</v>
      </c>
      <c r="P70" s="30">
        <f t="shared" si="36"/>
        <v>0</v>
      </c>
    </row>
    <row r="71" spans="1:16" ht="16.5" customHeight="1" x14ac:dyDescent="0.25">
      <c r="A71" s="26" t="s">
        <v>66</v>
      </c>
      <c r="B71" s="27">
        <f>B72+B73</f>
        <v>0</v>
      </c>
      <c r="C71" s="27">
        <f>C72+C73</f>
        <v>0</v>
      </c>
      <c r="D71" s="27">
        <f t="shared" ref="D71:P71" si="37">D72+D73</f>
        <v>0</v>
      </c>
      <c r="E71" s="27">
        <f t="shared" ref="E71:G71" si="38">E72+E73</f>
        <v>0</v>
      </c>
      <c r="F71" s="27">
        <f t="shared" ref="F71" si="39">F72+F73</f>
        <v>0</v>
      </c>
      <c r="G71" s="27">
        <f t="shared" si="38"/>
        <v>0</v>
      </c>
      <c r="H71" s="27">
        <f t="shared" ref="H71" si="40">H72+H73</f>
        <v>0</v>
      </c>
      <c r="I71" s="27">
        <f t="shared" ref="I71:K71" si="41">I72+I73</f>
        <v>0</v>
      </c>
      <c r="J71" s="27">
        <f t="shared" si="41"/>
        <v>0</v>
      </c>
      <c r="K71" s="27">
        <f t="shared" si="41"/>
        <v>0</v>
      </c>
      <c r="L71" s="27">
        <f t="shared" ref="L71:O71" si="42">L72+L73</f>
        <v>0</v>
      </c>
      <c r="M71" s="27">
        <f t="shared" ref="M71:N71" si="43">M72+M73</f>
        <v>0</v>
      </c>
      <c r="N71" s="27">
        <f t="shared" si="43"/>
        <v>0</v>
      </c>
      <c r="O71" s="46">
        <f t="shared" si="42"/>
        <v>0</v>
      </c>
      <c r="P71" s="47">
        <f t="shared" si="37"/>
        <v>0</v>
      </c>
    </row>
    <row r="72" spans="1:16" ht="16.5" customHeight="1" x14ac:dyDescent="0.25">
      <c r="A72" s="24" t="s">
        <v>67</v>
      </c>
      <c r="B72" s="13">
        <v>0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9">
        <v>0</v>
      </c>
      <c r="P72" s="15">
        <f t="shared" ref="P72:P73" si="44">SUM(D72:O72)</f>
        <v>0</v>
      </c>
    </row>
    <row r="73" spans="1:16" ht="16.5" customHeight="1" x14ac:dyDescent="0.25">
      <c r="A73" s="24" t="s">
        <v>68</v>
      </c>
      <c r="B73" s="13">
        <v>0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9">
        <v>0</v>
      </c>
      <c r="P73" s="15">
        <f t="shared" si="44"/>
        <v>0</v>
      </c>
    </row>
    <row r="74" spans="1:16" ht="16.5" customHeight="1" x14ac:dyDescent="0.25">
      <c r="A74" s="26" t="s">
        <v>69</v>
      </c>
      <c r="B74" s="25">
        <f>SUM(B75:B77)</f>
        <v>0</v>
      </c>
      <c r="C74" s="25">
        <f>SUM(C75:C77)</f>
        <v>0</v>
      </c>
      <c r="D74" s="25">
        <f t="shared" ref="D74:P74" si="45">SUM(D75:D77)</f>
        <v>0</v>
      </c>
      <c r="E74" s="25">
        <f t="shared" ref="E74:G74" si="46">SUM(E75:E77)</f>
        <v>0</v>
      </c>
      <c r="F74" s="25">
        <f t="shared" ref="F74" si="47">SUM(F75:F77)</f>
        <v>0</v>
      </c>
      <c r="G74" s="25">
        <f t="shared" si="46"/>
        <v>0</v>
      </c>
      <c r="H74" s="25">
        <f t="shared" ref="H74" si="48">SUM(H75:H77)</f>
        <v>0</v>
      </c>
      <c r="I74" s="25">
        <f t="shared" ref="I74:K74" si="49">SUM(I75:I77)</f>
        <v>0</v>
      </c>
      <c r="J74" s="25">
        <f t="shared" si="49"/>
        <v>0</v>
      </c>
      <c r="K74" s="25">
        <f t="shared" si="49"/>
        <v>0</v>
      </c>
      <c r="L74" s="25">
        <f t="shared" ref="L74:O74" si="50">SUM(L75:L77)</f>
        <v>0</v>
      </c>
      <c r="M74" s="25">
        <f t="shared" ref="M74:N74" si="51">SUM(M75:M77)</f>
        <v>0</v>
      </c>
      <c r="N74" s="25">
        <f t="shared" si="51"/>
        <v>0</v>
      </c>
      <c r="O74" s="44">
        <f t="shared" si="50"/>
        <v>0</v>
      </c>
      <c r="P74" s="45">
        <f t="shared" si="45"/>
        <v>0</v>
      </c>
    </row>
    <row r="75" spans="1:16" ht="16.5" customHeight="1" x14ac:dyDescent="0.25">
      <c r="A75" s="24" t="s">
        <v>70</v>
      </c>
      <c r="B75" s="13">
        <v>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9">
        <v>0</v>
      </c>
      <c r="P75" s="15">
        <f t="shared" ref="P75:P77" si="52">SUM(D75:O75)</f>
        <v>0</v>
      </c>
    </row>
    <row r="76" spans="1:16" ht="16.5" customHeight="1" x14ac:dyDescent="0.25">
      <c r="A76" s="24" t="s">
        <v>71</v>
      </c>
      <c r="B76" s="13">
        <v>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9">
        <v>0</v>
      </c>
      <c r="P76" s="15">
        <f t="shared" si="52"/>
        <v>0</v>
      </c>
    </row>
    <row r="77" spans="1:16" ht="16.5" customHeight="1" x14ac:dyDescent="0.25">
      <c r="A77" s="24" t="s">
        <v>72</v>
      </c>
      <c r="B77" s="13">
        <v>0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0</v>
      </c>
      <c r="O77" s="19">
        <v>0</v>
      </c>
      <c r="P77" s="15">
        <f t="shared" si="52"/>
        <v>0</v>
      </c>
    </row>
    <row r="78" spans="1:16" ht="16.5" customHeight="1" x14ac:dyDescent="0.25">
      <c r="A78" s="31" t="s">
        <v>87</v>
      </c>
      <c r="B78" s="32">
        <f>B74+B71+B66+B56+B48+B39+B29+B19+B15</f>
        <v>7256831790</v>
      </c>
      <c r="C78" s="32">
        <f>C74+C71+C66+C56+C48+C39+C29+C19+C15</f>
        <v>8556809621.9800005</v>
      </c>
      <c r="D78" s="32">
        <f t="shared" ref="D78:P78" si="53">D74+D71+D66+D56+D48+D39+D29+D19+D15</f>
        <v>374721940.30000001</v>
      </c>
      <c r="E78" s="32">
        <f t="shared" ref="E78:G78" si="54">E74+E71+E66+E56+E48+E39+E29+E19+E15</f>
        <v>599390026.13000011</v>
      </c>
      <c r="F78" s="32">
        <f t="shared" ref="F78" si="55">F74+F71+F66+F56+F48+F39+F29+F19+F15</f>
        <v>734215998.11999989</v>
      </c>
      <c r="G78" s="32">
        <f t="shared" si="54"/>
        <v>590327157.13000011</v>
      </c>
      <c r="H78" s="32">
        <f t="shared" ref="H78:O78" si="56">H74+H71+H66+H56+H48+H39+H29+H19+H15</f>
        <v>529647743.05999976</v>
      </c>
      <c r="I78" s="32">
        <f t="shared" si="56"/>
        <v>873940447.88000011</v>
      </c>
      <c r="J78" s="32">
        <f t="shared" ref="J78:N78" si="57">J74+J71+J66+J56+J48+J39+J29+J19+J15</f>
        <v>585574203.84000015</v>
      </c>
      <c r="K78" s="32">
        <f t="shared" si="57"/>
        <v>582525694.96999979</v>
      </c>
      <c r="L78" s="32">
        <f t="shared" si="57"/>
        <v>863698316.44000006</v>
      </c>
      <c r="M78" s="32">
        <f t="shared" si="57"/>
        <v>694819148.33999991</v>
      </c>
      <c r="N78" s="32">
        <f t="shared" si="57"/>
        <v>679751826.50999999</v>
      </c>
      <c r="O78" s="49">
        <f t="shared" si="56"/>
        <v>1279584355.9400001</v>
      </c>
      <c r="P78" s="50">
        <f t="shared" si="53"/>
        <v>8388196858.6599989</v>
      </c>
    </row>
    <row r="79" spans="1:16" ht="16.5" customHeight="1" x14ac:dyDescent="0.25">
      <c r="A79" s="5" t="s">
        <v>73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51"/>
      <c r="P79" s="52"/>
    </row>
    <row r="80" spans="1:16" ht="16.5" customHeight="1" x14ac:dyDescent="0.25">
      <c r="A80" s="26" t="s">
        <v>74</v>
      </c>
      <c r="B80" s="25">
        <f>SUM(B81:B82)</f>
        <v>0</v>
      </c>
      <c r="C80" s="25">
        <f t="shared" ref="C80:P80" si="58">SUM(C81:C82)</f>
        <v>0</v>
      </c>
      <c r="D80" s="25">
        <f t="shared" si="58"/>
        <v>0</v>
      </c>
      <c r="E80" s="25">
        <f t="shared" ref="E80:G80" si="59">SUM(E81:E82)</f>
        <v>0</v>
      </c>
      <c r="F80" s="25">
        <f t="shared" ref="F80" si="60">SUM(F81:F82)</f>
        <v>0</v>
      </c>
      <c r="G80" s="25">
        <f t="shared" si="59"/>
        <v>0</v>
      </c>
      <c r="H80" s="25">
        <f t="shared" ref="H80" si="61">SUM(H81:H82)</f>
        <v>0</v>
      </c>
      <c r="I80" s="25">
        <f t="shared" ref="I80:O80" si="62">SUM(I81:I82)</f>
        <v>0</v>
      </c>
      <c r="J80" s="25">
        <f t="shared" ref="J80:L80" si="63">SUM(J81:J82)</f>
        <v>0</v>
      </c>
      <c r="K80" s="25">
        <f t="shared" si="63"/>
        <v>0</v>
      </c>
      <c r="L80" s="25">
        <f t="shared" si="63"/>
        <v>0</v>
      </c>
      <c r="M80" s="25">
        <f t="shared" ref="M80:N80" si="64">SUM(M81:M82)</f>
        <v>0</v>
      </c>
      <c r="N80" s="25">
        <f t="shared" si="64"/>
        <v>0</v>
      </c>
      <c r="O80" s="44">
        <f t="shared" si="62"/>
        <v>0</v>
      </c>
      <c r="P80" s="45">
        <f t="shared" si="58"/>
        <v>0</v>
      </c>
    </row>
    <row r="81" spans="1:16" ht="16.5" customHeight="1" x14ac:dyDescent="0.25">
      <c r="A81" s="24" t="s">
        <v>75</v>
      </c>
      <c r="B81" s="13">
        <v>0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9">
        <v>0</v>
      </c>
      <c r="P81" s="15">
        <f t="shared" ref="P81:P82" si="65">SUM(D81:O81)</f>
        <v>0</v>
      </c>
    </row>
    <row r="82" spans="1:16" ht="16.5" customHeight="1" x14ac:dyDescent="0.25">
      <c r="A82" s="24" t="s">
        <v>76</v>
      </c>
      <c r="B82" s="13">
        <v>0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9">
        <v>0</v>
      </c>
      <c r="P82" s="15">
        <f t="shared" si="65"/>
        <v>0</v>
      </c>
    </row>
    <row r="83" spans="1:16" ht="16.5" customHeight="1" x14ac:dyDescent="0.25">
      <c r="A83" s="26" t="s">
        <v>77</v>
      </c>
      <c r="B83" s="25">
        <f>SUM(B84:B85)</f>
        <v>0</v>
      </c>
      <c r="C83" s="25">
        <f t="shared" ref="C83:P83" si="66">SUM(C84:C85)</f>
        <v>0</v>
      </c>
      <c r="D83" s="25">
        <f t="shared" si="66"/>
        <v>0</v>
      </c>
      <c r="E83" s="25">
        <f t="shared" ref="E83:G83" si="67">SUM(E84:E85)</f>
        <v>0</v>
      </c>
      <c r="F83" s="25">
        <f t="shared" ref="F83" si="68">SUM(F84:F85)</f>
        <v>0</v>
      </c>
      <c r="G83" s="25">
        <f t="shared" si="67"/>
        <v>0</v>
      </c>
      <c r="H83" s="25">
        <f t="shared" ref="H83" si="69">SUM(H84:H85)</f>
        <v>0</v>
      </c>
      <c r="I83" s="25">
        <f t="shared" ref="I83:O83" si="70">SUM(I84:I85)</f>
        <v>0</v>
      </c>
      <c r="J83" s="25">
        <f t="shared" ref="J83:L83" si="71">SUM(J84:J85)</f>
        <v>0</v>
      </c>
      <c r="K83" s="25">
        <f t="shared" si="71"/>
        <v>0</v>
      </c>
      <c r="L83" s="25">
        <f t="shared" si="71"/>
        <v>0</v>
      </c>
      <c r="M83" s="25">
        <f t="shared" ref="M83:N83" si="72">SUM(M84:M85)</f>
        <v>0</v>
      </c>
      <c r="N83" s="25">
        <f t="shared" si="72"/>
        <v>0</v>
      </c>
      <c r="O83" s="44">
        <f t="shared" si="70"/>
        <v>0</v>
      </c>
      <c r="P83" s="45">
        <f t="shared" si="66"/>
        <v>0</v>
      </c>
    </row>
    <row r="84" spans="1:16" ht="16.5" customHeight="1" x14ac:dyDescent="0.25">
      <c r="A84" s="24" t="s">
        <v>78</v>
      </c>
      <c r="B84" s="13">
        <v>0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9">
        <v>0</v>
      </c>
      <c r="P84" s="15">
        <f t="shared" ref="P84:P85" si="73">SUM(D84:O84)</f>
        <v>0</v>
      </c>
    </row>
    <row r="85" spans="1:16" ht="16.5" customHeight="1" x14ac:dyDescent="0.25">
      <c r="A85" s="24" t="s">
        <v>79</v>
      </c>
      <c r="B85" s="13">
        <v>0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0</v>
      </c>
      <c r="N85" s="13">
        <v>0</v>
      </c>
      <c r="O85" s="19">
        <v>0</v>
      </c>
      <c r="P85" s="15">
        <f t="shared" si="73"/>
        <v>0</v>
      </c>
    </row>
    <row r="86" spans="1:16" ht="16.5" customHeight="1" x14ac:dyDescent="0.25">
      <c r="A86" s="26" t="s">
        <v>80</v>
      </c>
      <c r="B86" s="25">
        <f>B87</f>
        <v>0</v>
      </c>
      <c r="C86" s="25">
        <f t="shared" ref="C86:P86" si="74">C87</f>
        <v>0</v>
      </c>
      <c r="D86" s="25">
        <f t="shared" si="74"/>
        <v>0</v>
      </c>
      <c r="E86" s="25">
        <f t="shared" si="74"/>
        <v>0</v>
      </c>
      <c r="F86" s="25">
        <f t="shared" si="74"/>
        <v>0</v>
      </c>
      <c r="G86" s="25">
        <f t="shared" si="74"/>
        <v>0</v>
      </c>
      <c r="H86" s="25">
        <f t="shared" si="74"/>
        <v>0</v>
      </c>
      <c r="I86" s="25">
        <f t="shared" si="74"/>
        <v>0</v>
      </c>
      <c r="J86" s="25">
        <f t="shared" si="74"/>
        <v>0</v>
      </c>
      <c r="K86" s="25">
        <f t="shared" si="74"/>
        <v>0</v>
      </c>
      <c r="L86" s="25">
        <f t="shared" si="74"/>
        <v>0</v>
      </c>
      <c r="M86" s="25">
        <f t="shared" si="74"/>
        <v>0</v>
      </c>
      <c r="N86" s="25">
        <f t="shared" si="74"/>
        <v>0</v>
      </c>
      <c r="O86" s="44">
        <f t="shared" si="74"/>
        <v>0</v>
      </c>
      <c r="P86" s="45">
        <f t="shared" si="74"/>
        <v>0</v>
      </c>
    </row>
    <row r="87" spans="1:16" ht="16.5" customHeight="1" x14ac:dyDescent="0.25">
      <c r="A87" s="24" t="s">
        <v>81</v>
      </c>
      <c r="B87" s="13">
        <v>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9">
        <v>0</v>
      </c>
      <c r="P87" s="15">
        <f>SUM(D87:O87)</f>
        <v>0</v>
      </c>
    </row>
    <row r="88" spans="1:16" ht="16.5" customHeight="1" x14ac:dyDescent="0.25">
      <c r="A88" s="31" t="s">
        <v>88</v>
      </c>
      <c r="B88" s="32">
        <f>B86+B83+B80</f>
        <v>0</v>
      </c>
      <c r="C88" s="32">
        <f t="shared" ref="C88:P88" si="75">C86+C83+C80</f>
        <v>0</v>
      </c>
      <c r="D88" s="32">
        <f t="shared" si="75"/>
        <v>0</v>
      </c>
      <c r="E88" s="32">
        <f t="shared" ref="E88:G88" si="76">E86+E83+E80</f>
        <v>0</v>
      </c>
      <c r="F88" s="32">
        <f t="shared" ref="F88" si="77">F86+F83+F80</f>
        <v>0</v>
      </c>
      <c r="G88" s="32">
        <f t="shared" si="76"/>
        <v>0</v>
      </c>
      <c r="H88" s="32">
        <f t="shared" ref="H88" si="78">H86+H83+H80</f>
        <v>0</v>
      </c>
      <c r="I88" s="32">
        <f t="shared" ref="I88:O88" si="79">I86+I83+I80</f>
        <v>0</v>
      </c>
      <c r="J88" s="32">
        <f t="shared" ref="J88:L88" si="80">J86+J83+J80</f>
        <v>0</v>
      </c>
      <c r="K88" s="32">
        <f t="shared" si="80"/>
        <v>0</v>
      </c>
      <c r="L88" s="32">
        <f t="shared" si="80"/>
        <v>0</v>
      </c>
      <c r="M88" s="32">
        <f t="shared" ref="M88:N88" si="81">M86+M83+M80</f>
        <v>0</v>
      </c>
      <c r="N88" s="32">
        <f t="shared" si="81"/>
        <v>0</v>
      </c>
      <c r="O88" s="49">
        <f t="shared" si="79"/>
        <v>0</v>
      </c>
      <c r="P88" s="50">
        <f t="shared" si="75"/>
        <v>0</v>
      </c>
    </row>
    <row r="89" spans="1:16" ht="4.5" customHeight="1" x14ac:dyDescent="0.25">
      <c r="A89" s="24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9"/>
      <c r="P89" s="15"/>
    </row>
    <row r="90" spans="1:16" x14ac:dyDescent="0.25">
      <c r="A90" s="34" t="s">
        <v>82</v>
      </c>
      <c r="B90" s="35">
        <f>B88+B78</f>
        <v>7256831790</v>
      </c>
      <c r="C90" s="35">
        <f t="shared" ref="C90:P90" si="82">C88+C78</f>
        <v>8556809621.9800005</v>
      </c>
      <c r="D90" s="35">
        <f t="shared" si="82"/>
        <v>374721940.30000001</v>
      </c>
      <c r="E90" s="35">
        <f t="shared" si="82"/>
        <v>599390026.13000011</v>
      </c>
      <c r="F90" s="35">
        <f t="shared" si="82"/>
        <v>734215998.11999989</v>
      </c>
      <c r="G90" s="35">
        <f t="shared" si="82"/>
        <v>590327157.13000011</v>
      </c>
      <c r="H90" s="35">
        <f t="shared" ref="H90:O90" si="83">H88+H78</f>
        <v>529647743.05999976</v>
      </c>
      <c r="I90" s="35">
        <f t="shared" si="83"/>
        <v>873940447.88000011</v>
      </c>
      <c r="J90" s="35">
        <f t="shared" si="83"/>
        <v>585574203.84000015</v>
      </c>
      <c r="K90" s="35">
        <f t="shared" si="83"/>
        <v>582525694.96999979</v>
      </c>
      <c r="L90" s="35">
        <f t="shared" ref="L90:N90" si="84">L88+L78</f>
        <v>863698316.44000006</v>
      </c>
      <c r="M90" s="35">
        <f t="shared" si="84"/>
        <v>694819148.33999991</v>
      </c>
      <c r="N90" s="35">
        <f t="shared" si="84"/>
        <v>679751826.50999999</v>
      </c>
      <c r="O90" s="36">
        <f t="shared" si="83"/>
        <v>1279584355.9400001</v>
      </c>
      <c r="P90" s="43">
        <f t="shared" si="82"/>
        <v>8388196858.6599989</v>
      </c>
    </row>
    <row r="91" spans="1:16" x14ac:dyDescent="0.25">
      <c r="A91" s="37" t="s">
        <v>101</v>
      </c>
      <c r="B91" s="38"/>
      <c r="C91" s="38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/>
    </row>
    <row r="92" spans="1:16" x14ac:dyDescent="0.25">
      <c r="A92" s="37" t="s">
        <v>86</v>
      </c>
      <c r="B92" s="38"/>
      <c r="C92" s="38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</row>
    <row r="93" spans="1:16" x14ac:dyDescent="0.25">
      <c r="A93" s="39" t="s">
        <v>83</v>
      </c>
      <c r="B93"/>
      <c r="C93"/>
      <c r="D93"/>
      <c r="E93"/>
      <c r="F93"/>
      <c r="G93" s="40"/>
      <c r="H93" s="40"/>
      <c r="I93" s="40"/>
      <c r="J93" s="40"/>
      <c r="K93" s="40"/>
      <c r="L93" s="40"/>
      <c r="M93" s="40"/>
      <c r="N93" s="40"/>
      <c r="O93" s="40"/>
      <c r="P93" s="13"/>
    </row>
    <row r="94" spans="1:16" ht="15" customHeight="1" x14ac:dyDescent="0.25">
      <c r="A94" s="39" t="s">
        <v>84</v>
      </c>
      <c r="B94" s="39"/>
      <c r="C94" s="39"/>
      <c r="D94" s="39"/>
      <c r="E94" s="39"/>
      <c r="F94" s="39"/>
      <c r="G94"/>
      <c r="H94"/>
      <c r="I94"/>
      <c r="J94"/>
      <c r="K94"/>
      <c r="L94"/>
      <c r="M94"/>
      <c r="N94"/>
      <c r="O94" s="41"/>
      <c r="P94" s="13"/>
    </row>
    <row r="95" spans="1:16" x14ac:dyDescent="0.25">
      <c r="A95" s="39" t="s">
        <v>85</v>
      </c>
      <c r="B95" s="39"/>
      <c r="C95" s="39"/>
      <c r="D95" s="39"/>
      <c r="E95" s="39"/>
      <c r="F95" s="39"/>
      <c r="G95"/>
      <c r="H95"/>
      <c r="I95"/>
      <c r="J95"/>
      <c r="K95"/>
      <c r="L95"/>
      <c r="M95"/>
      <c r="N95"/>
      <c r="O95"/>
      <c r="P95" s="13"/>
    </row>
    <row r="96" spans="1:16" x14ac:dyDescent="0.25">
      <c r="A96" s="39" t="s">
        <v>102</v>
      </c>
      <c r="B96" s="39"/>
      <c r="C96" s="39"/>
      <c r="D96" s="39"/>
      <c r="E96" s="39"/>
      <c r="F96" s="39"/>
      <c r="G96"/>
      <c r="H96"/>
      <c r="I96"/>
      <c r="J96"/>
      <c r="K96"/>
      <c r="L96"/>
      <c r="M96"/>
      <c r="N96"/>
      <c r="O96"/>
      <c r="P96" s="41"/>
    </row>
    <row r="97" spans="1:15" customFormat="1" x14ac:dyDescent="0.25">
      <c r="A97" s="39" t="s">
        <v>103</v>
      </c>
      <c r="B97" s="39"/>
      <c r="C97" s="39"/>
      <c r="D97" s="39"/>
      <c r="E97" s="39"/>
      <c r="F97" s="39"/>
    </row>
    <row r="98" spans="1:15" customFormat="1" x14ac:dyDescent="0.25"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</row>
    <row r="99" spans="1:15" customFormat="1" x14ac:dyDescent="0.25">
      <c r="A99" s="53"/>
      <c r="B99" s="53"/>
      <c r="C99" s="42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</row>
    <row r="100" spans="1:15" customFormat="1" x14ac:dyDescent="0.25">
      <c r="A100" s="53"/>
      <c r="B100" s="53"/>
      <c r="C100" s="42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</row>
    <row r="101" spans="1:15" customFormat="1" x14ac:dyDescent="0.25">
      <c r="B101" s="13"/>
      <c r="C101" s="13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</row>
    <row r="102" spans="1:15" customFormat="1" x14ac:dyDescent="0.25">
      <c r="A102" s="25"/>
    </row>
    <row r="103" spans="1:15" customFormat="1" x14ac:dyDescent="0.25">
      <c r="A103" s="13"/>
    </row>
    <row r="104" spans="1:15" customFormat="1" x14ac:dyDescent="0.25">
      <c r="A104" s="13"/>
    </row>
    <row r="105" spans="1:15" customFormat="1" x14ac:dyDescent="0.25"/>
    <row r="106" spans="1:15" customFormat="1" x14ac:dyDescent="0.25"/>
    <row r="107" spans="1:15" customFormat="1" x14ac:dyDescent="0.25"/>
    <row r="108" spans="1:15" customFormat="1" x14ac:dyDescent="0.25"/>
    <row r="109" spans="1:15" customFormat="1" x14ac:dyDescent="0.25"/>
    <row r="110" spans="1:15" customFormat="1" x14ac:dyDescent="0.25"/>
  </sheetData>
  <mergeCells count="10">
    <mergeCell ref="A99:B99"/>
    <mergeCell ref="A100:B100"/>
    <mergeCell ref="A7:P7"/>
    <mergeCell ref="A8:P8"/>
    <mergeCell ref="A9:P9"/>
    <mergeCell ref="A10:P10"/>
    <mergeCell ref="B12:B13"/>
    <mergeCell ref="C12:C13"/>
    <mergeCell ref="P12:P13"/>
    <mergeCell ref="D12:O12"/>
  </mergeCells>
  <pageMargins left="0.23622047244094491" right="0.15748031496062992" top="0.28999999999999998" bottom="0.76" header="0.15748031496062992" footer="0.15748031496062992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DICIEMBRE</vt:lpstr>
      <vt:lpstr>DICIEMBRE!Área_de_impresión</vt:lpstr>
      <vt:lpstr>DICIEMBRE!Títulos_a_imprimir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Anel Paredes</cp:lastModifiedBy>
  <cp:lastPrinted>2026-01-12T19:21:32Z</cp:lastPrinted>
  <dcterms:created xsi:type="dcterms:W3CDTF">2024-06-20T13:34:20Z</dcterms:created>
  <dcterms:modified xsi:type="dcterms:W3CDTF">2026-01-12T19:21:32Z</dcterms:modified>
</cp:coreProperties>
</file>