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Documentos/"/>
    </mc:Choice>
  </mc:AlternateContent>
  <xr:revisionPtr revIDLastSave="0" documentId="8_{E5E1069A-FB8E-4D7D-A293-173DECD1BABC}" xr6:coauthVersionLast="47" xr6:coauthVersionMax="47" xr10:uidLastSave="{00000000-0000-0000-0000-000000000000}"/>
  <bookViews>
    <workbookView xWindow="15" yWindow="0" windowWidth="28545" windowHeight="15450" xr2:uid="{6E9DC79E-57E5-4E4D-8BBC-4749A30A94C1}"/>
  </bookViews>
  <sheets>
    <sheet name="reportenominatemporalnoviembre" sheetId="1" r:id="rId1"/>
    <sheet name="Hoja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46" i="1" l="1"/>
  <c r="I446" i="1"/>
  <c r="J446" i="1"/>
  <c r="K446" i="1"/>
  <c r="L446" i="1"/>
  <c r="M446" i="1"/>
  <c r="N446" i="1"/>
  <c r="O446" i="1"/>
  <c r="G446" i="1"/>
  <c r="D485" i="1"/>
  <c r="I207" i="1"/>
  <c r="I206" i="1"/>
  <c r="I201" i="1"/>
  <c r="I202" i="1" s="1"/>
  <c r="I196" i="1"/>
  <c r="I197" i="1" s="1"/>
  <c r="I181" i="1"/>
  <c r="I182" i="1"/>
  <c r="I183" i="1"/>
  <c r="I184" i="1"/>
  <c r="I185" i="1"/>
  <c r="I186" i="1"/>
  <c r="I180" i="1"/>
  <c r="I158" i="1"/>
  <c r="I159" i="1"/>
  <c r="I160" i="1"/>
  <c r="I161" i="1"/>
  <c r="I162" i="1"/>
  <c r="I157" i="1"/>
  <c r="I232" i="1"/>
  <c r="I233" i="1" s="1"/>
  <c r="I266" i="1"/>
  <c r="I267" i="1" s="1"/>
  <c r="I212" i="1"/>
  <c r="I213" i="1" s="1"/>
  <c r="I244" i="1"/>
  <c r="I245" i="1"/>
  <c r="I246" i="1"/>
  <c r="I247" i="1"/>
  <c r="I248" i="1"/>
  <c r="I249" i="1"/>
  <c r="I250" i="1"/>
  <c r="I251" i="1"/>
  <c r="I252" i="1"/>
  <c r="I253" i="1"/>
  <c r="I243" i="1"/>
  <c r="I168" i="1"/>
  <c r="I169" i="1"/>
  <c r="I170" i="1"/>
  <c r="I171" i="1"/>
  <c r="I172" i="1"/>
  <c r="I173" i="1"/>
  <c r="I174" i="1"/>
  <c r="I175" i="1"/>
  <c r="I167" i="1"/>
  <c r="I128" i="1"/>
  <c r="I127" i="1"/>
  <c r="I191" i="1"/>
  <c r="I192" i="1" s="1"/>
  <c r="I12" i="1"/>
  <c r="I13" i="1"/>
  <c r="I14" i="1"/>
  <c r="I15" i="1"/>
  <c r="I16" i="1"/>
  <c r="I17" i="1"/>
  <c r="I18" i="1"/>
  <c r="I19" i="1"/>
  <c r="I20" i="1"/>
  <c r="I11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60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86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25" i="1"/>
  <c r="I120" i="1"/>
  <c r="I121" i="1"/>
  <c r="I122" i="1"/>
  <c r="I119" i="1"/>
  <c r="I218" i="1"/>
  <c r="I219" i="1"/>
  <c r="I220" i="1"/>
  <c r="I221" i="1"/>
  <c r="I222" i="1"/>
  <c r="I223" i="1"/>
  <c r="I224" i="1"/>
  <c r="I225" i="1"/>
  <c r="I226" i="1"/>
  <c r="I227" i="1"/>
  <c r="I217" i="1"/>
  <c r="I237" i="1"/>
  <c r="I238" i="1" s="1"/>
  <c r="I259" i="1"/>
  <c r="I258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33" i="1"/>
  <c r="I481" i="1"/>
  <c r="I480" i="1"/>
  <c r="I479" i="1"/>
  <c r="I467" i="1"/>
  <c r="I468" i="1"/>
  <c r="I469" i="1"/>
  <c r="I470" i="1"/>
  <c r="I471" i="1"/>
  <c r="I472" i="1"/>
  <c r="I473" i="1"/>
  <c r="I474" i="1"/>
  <c r="I466" i="1"/>
  <c r="I461" i="1"/>
  <c r="I460" i="1"/>
  <c r="I459" i="1"/>
  <c r="I458" i="1"/>
  <c r="I457" i="1"/>
  <c r="I456" i="1"/>
  <c r="I455" i="1"/>
  <c r="I450" i="1"/>
  <c r="I451" i="1" s="1"/>
  <c r="I445" i="1"/>
  <c r="I443" i="1"/>
  <c r="I442" i="1"/>
  <c r="I444" i="1"/>
  <c r="I437" i="1"/>
  <c r="I436" i="1"/>
  <c r="I431" i="1"/>
  <c r="I430" i="1"/>
  <c r="I425" i="1"/>
  <c r="I424" i="1"/>
  <c r="I419" i="1"/>
  <c r="I417" i="1"/>
  <c r="I418" i="1"/>
  <c r="I416" i="1"/>
  <c r="I411" i="1"/>
  <c r="I410" i="1"/>
  <c r="I404" i="1"/>
  <c r="I405" i="1"/>
  <c r="I403" i="1"/>
  <c r="I397" i="1"/>
  <c r="I398" i="1"/>
  <c r="I396" i="1"/>
  <c r="I389" i="1"/>
  <c r="I390" i="1"/>
  <c r="I391" i="1"/>
  <c r="I388" i="1"/>
  <c r="I382" i="1"/>
  <c r="I378" i="1"/>
  <c r="I379" i="1"/>
  <c r="I380" i="1"/>
  <c r="I381" i="1"/>
  <c r="I383" i="1"/>
  <c r="I377" i="1"/>
  <c r="I372" i="1"/>
  <c r="I371" i="1"/>
  <c r="I365" i="1"/>
  <c r="I366" i="1"/>
  <c r="I364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11" i="1"/>
  <c r="I306" i="1"/>
  <c r="I305" i="1"/>
  <c r="I304" i="1"/>
  <c r="I299" i="1"/>
  <c r="I298" i="1"/>
  <c r="I297" i="1"/>
  <c r="I296" i="1"/>
  <c r="I291" i="1"/>
  <c r="I290" i="1"/>
  <c r="I289" i="1"/>
  <c r="I288" i="1"/>
  <c r="I283" i="1"/>
  <c r="I282" i="1"/>
  <c r="I281" i="1"/>
  <c r="I280" i="1"/>
  <c r="I273" i="1"/>
  <c r="I274" i="1"/>
  <c r="I275" i="1"/>
  <c r="I272" i="1"/>
  <c r="H208" i="1"/>
  <c r="J208" i="1"/>
  <c r="K208" i="1"/>
  <c r="L208" i="1"/>
  <c r="M208" i="1"/>
  <c r="G208" i="1"/>
  <c r="H202" i="1"/>
  <c r="J202" i="1"/>
  <c r="K202" i="1"/>
  <c r="L202" i="1"/>
  <c r="M202" i="1"/>
  <c r="G202" i="1"/>
  <c r="H197" i="1"/>
  <c r="J197" i="1"/>
  <c r="K197" i="1"/>
  <c r="L197" i="1"/>
  <c r="M197" i="1"/>
  <c r="G197" i="1"/>
  <c r="H187" i="1"/>
  <c r="J187" i="1"/>
  <c r="K187" i="1"/>
  <c r="L187" i="1"/>
  <c r="M187" i="1"/>
  <c r="G187" i="1"/>
  <c r="H163" i="1"/>
  <c r="J163" i="1"/>
  <c r="K163" i="1"/>
  <c r="L163" i="1"/>
  <c r="M163" i="1"/>
  <c r="G163" i="1"/>
  <c r="H233" i="1"/>
  <c r="J233" i="1"/>
  <c r="K233" i="1"/>
  <c r="L233" i="1"/>
  <c r="M233" i="1"/>
  <c r="G233" i="1"/>
  <c r="H267" i="1"/>
  <c r="J267" i="1"/>
  <c r="K267" i="1"/>
  <c r="L267" i="1"/>
  <c r="M267" i="1"/>
  <c r="G267" i="1"/>
  <c r="H213" i="1"/>
  <c r="J213" i="1"/>
  <c r="K213" i="1"/>
  <c r="L213" i="1"/>
  <c r="M213" i="1"/>
  <c r="G213" i="1"/>
  <c r="H254" i="1"/>
  <c r="J254" i="1"/>
  <c r="K254" i="1"/>
  <c r="L254" i="1"/>
  <c r="M254" i="1"/>
  <c r="G254" i="1"/>
  <c r="H176" i="1"/>
  <c r="J176" i="1"/>
  <c r="K176" i="1"/>
  <c r="L176" i="1"/>
  <c r="M176" i="1"/>
  <c r="G176" i="1"/>
  <c r="H129" i="1"/>
  <c r="J129" i="1"/>
  <c r="K129" i="1"/>
  <c r="L129" i="1"/>
  <c r="M129" i="1"/>
  <c r="G129" i="1"/>
  <c r="H192" i="1"/>
  <c r="J192" i="1"/>
  <c r="K192" i="1"/>
  <c r="L192" i="1"/>
  <c r="M192" i="1"/>
  <c r="G192" i="1"/>
  <c r="H21" i="1"/>
  <c r="J21" i="1"/>
  <c r="K21" i="1"/>
  <c r="L21" i="1"/>
  <c r="M21" i="1"/>
  <c r="G21" i="1"/>
  <c r="H81" i="1"/>
  <c r="J81" i="1"/>
  <c r="K81" i="1"/>
  <c r="L81" i="1"/>
  <c r="M81" i="1"/>
  <c r="G81" i="1"/>
  <c r="H114" i="1"/>
  <c r="J114" i="1"/>
  <c r="K114" i="1"/>
  <c r="L114" i="1"/>
  <c r="M114" i="1"/>
  <c r="G114" i="1"/>
  <c r="H55" i="1"/>
  <c r="J55" i="1"/>
  <c r="K55" i="1"/>
  <c r="L55" i="1"/>
  <c r="G55" i="1"/>
  <c r="H123" i="1"/>
  <c r="J123" i="1"/>
  <c r="K123" i="1"/>
  <c r="L123" i="1"/>
  <c r="M123" i="1"/>
  <c r="G123" i="1"/>
  <c r="H228" i="1"/>
  <c r="J228" i="1"/>
  <c r="K228" i="1"/>
  <c r="L228" i="1"/>
  <c r="M228" i="1"/>
  <c r="G228" i="1"/>
  <c r="H238" i="1"/>
  <c r="J238" i="1"/>
  <c r="K238" i="1"/>
  <c r="L238" i="1"/>
  <c r="M238" i="1"/>
  <c r="G238" i="1"/>
  <c r="H260" i="1"/>
  <c r="J260" i="1"/>
  <c r="K260" i="1"/>
  <c r="L260" i="1"/>
  <c r="M260" i="1"/>
  <c r="G260" i="1"/>
  <c r="H153" i="1"/>
  <c r="J153" i="1"/>
  <c r="K153" i="1"/>
  <c r="L153" i="1"/>
  <c r="M153" i="1"/>
  <c r="G153" i="1"/>
  <c r="H482" i="1"/>
  <c r="J482" i="1"/>
  <c r="K482" i="1"/>
  <c r="L482" i="1"/>
  <c r="M482" i="1"/>
  <c r="G482" i="1"/>
  <c r="H475" i="1"/>
  <c r="J475" i="1"/>
  <c r="K475" i="1"/>
  <c r="L475" i="1"/>
  <c r="M475" i="1"/>
  <c r="G475" i="1"/>
  <c r="H462" i="1"/>
  <c r="J462" i="1"/>
  <c r="K462" i="1"/>
  <c r="L462" i="1"/>
  <c r="M462" i="1"/>
  <c r="G462" i="1"/>
  <c r="H451" i="1"/>
  <c r="J451" i="1"/>
  <c r="K451" i="1"/>
  <c r="L451" i="1"/>
  <c r="M451" i="1"/>
  <c r="G451" i="1"/>
  <c r="H438" i="1"/>
  <c r="J438" i="1"/>
  <c r="K438" i="1"/>
  <c r="L438" i="1"/>
  <c r="M438" i="1"/>
  <c r="G438" i="1"/>
  <c r="H432" i="1"/>
  <c r="J432" i="1"/>
  <c r="K432" i="1"/>
  <c r="L432" i="1"/>
  <c r="M432" i="1"/>
  <c r="G432" i="1"/>
  <c r="H426" i="1"/>
  <c r="J426" i="1"/>
  <c r="K426" i="1"/>
  <c r="L426" i="1"/>
  <c r="M426" i="1"/>
  <c r="G426" i="1"/>
  <c r="H420" i="1"/>
  <c r="J420" i="1"/>
  <c r="K420" i="1"/>
  <c r="L420" i="1"/>
  <c r="M420" i="1"/>
  <c r="G420" i="1"/>
  <c r="H412" i="1"/>
  <c r="J412" i="1"/>
  <c r="K412" i="1"/>
  <c r="L412" i="1"/>
  <c r="M412" i="1"/>
  <c r="G412" i="1"/>
  <c r="H406" i="1"/>
  <c r="J406" i="1"/>
  <c r="K406" i="1"/>
  <c r="L406" i="1"/>
  <c r="M406" i="1"/>
  <c r="G406" i="1"/>
  <c r="H399" i="1"/>
  <c r="J399" i="1"/>
  <c r="K399" i="1"/>
  <c r="L399" i="1"/>
  <c r="M399" i="1"/>
  <c r="G399" i="1"/>
  <c r="H392" i="1"/>
  <c r="J392" i="1"/>
  <c r="K392" i="1"/>
  <c r="L392" i="1"/>
  <c r="M392" i="1"/>
  <c r="G392" i="1"/>
  <c r="H384" i="1"/>
  <c r="J384" i="1"/>
  <c r="K384" i="1"/>
  <c r="L384" i="1"/>
  <c r="M384" i="1"/>
  <c r="G384" i="1"/>
  <c r="H373" i="1"/>
  <c r="J373" i="1"/>
  <c r="K373" i="1"/>
  <c r="L373" i="1"/>
  <c r="M373" i="1"/>
  <c r="G373" i="1"/>
  <c r="H367" i="1"/>
  <c r="J367" i="1"/>
  <c r="K367" i="1"/>
  <c r="L367" i="1"/>
  <c r="M367" i="1"/>
  <c r="G367" i="1"/>
  <c r="H359" i="1"/>
  <c r="J359" i="1"/>
  <c r="K359" i="1"/>
  <c r="L359" i="1"/>
  <c r="M359" i="1"/>
  <c r="G359" i="1"/>
  <c r="H307" i="1"/>
  <c r="J307" i="1"/>
  <c r="K307" i="1"/>
  <c r="L307" i="1"/>
  <c r="M307" i="1"/>
  <c r="G307" i="1"/>
  <c r="H300" i="1"/>
  <c r="J300" i="1"/>
  <c r="K300" i="1"/>
  <c r="L300" i="1"/>
  <c r="M300" i="1"/>
  <c r="G300" i="1"/>
  <c r="H292" i="1"/>
  <c r="J292" i="1"/>
  <c r="K292" i="1"/>
  <c r="L292" i="1"/>
  <c r="M292" i="1"/>
  <c r="G292" i="1"/>
  <c r="H284" i="1"/>
  <c r="J284" i="1"/>
  <c r="K284" i="1"/>
  <c r="L284" i="1"/>
  <c r="M284" i="1"/>
  <c r="G284" i="1"/>
  <c r="H276" i="1"/>
  <c r="J276" i="1"/>
  <c r="K276" i="1"/>
  <c r="L276" i="1"/>
  <c r="M276" i="1"/>
  <c r="G276" i="1"/>
  <c r="M32" i="1"/>
  <c r="M55" i="1" s="1"/>
  <c r="N274" i="1"/>
  <c r="N272" i="1"/>
  <c r="N275" i="1"/>
  <c r="N281" i="1"/>
  <c r="N280" i="1"/>
  <c r="N282" i="1"/>
  <c r="N283" i="1"/>
  <c r="N289" i="1"/>
  <c r="N290" i="1"/>
  <c r="N288" i="1"/>
  <c r="N291" i="1"/>
  <c r="N296" i="1"/>
  <c r="N297" i="1"/>
  <c r="N298" i="1"/>
  <c r="N299" i="1"/>
  <c r="N305" i="1"/>
  <c r="N306" i="1"/>
  <c r="N304" i="1"/>
  <c r="N330" i="1"/>
  <c r="N338" i="1"/>
  <c r="N339" i="1"/>
  <c r="N337" i="1"/>
  <c r="N358" i="1"/>
  <c r="N335" i="1"/>
  <c r="N322" i="1"/>
  <c r="N323" i="1"/>
  <c r="N324" i="1"/>
  <c r="N329" i="1"/>
  <c r="N340" i="1"/>
  <c r="N341" i="1"/>
  <c r="N312" i="1"/>
  <c r="N357" i="1"/>
  <c r="N314" i="1"/>
  <c r="N342" i="1"/>
  <c r="N331" i="1"/>
  <c r="N325" i="1"/>
  <c r="N343" i="1"/>
  <c r="N332" i="1"/>
  <c r="N313" i="1"/>
  <c r="N344" i="1"/>
  <c r="N321" i="1"/>
  <c r="N315" i="1"/>
  <c r="N326" i="1"/>
  <c r="N316" i="1"/>
  <c r="N327" i="1"/>
  <c r="N345" i="1"/>
  <c r="N328" i="1"/>
  <c r="N346" i="1"/>
  <c r="N311" i="1"/>
  <c r="N333" i="1"/>
  <c r="N336" i="1"/>
  <c r="N347" i="1"/>
  <c r="N348" i="1"/>
  <c r="N349" i="1"/>
  <c r="N350" i="1"/>
  <c r="N334" i="1"/>
  <c r="N351" i="1"/>
  <c r="N317" i="1"/>
  <c r="N352" i="1"/>
  <c r="N353" i="1"/>
  <c r="N354" i="1"/>
  <c r="N318" i="1"/>
  <c r="N319" i="1"/>
  <c r="N320" i="1"/>
  <c r="N355" i="1"/>
  <c r="N356" i="1"/>
  <c r="N365" i="1"/>
  <c r="N364" i="1"/>
  <c r="N366" i="1"/>
  <c r="N372" i="1"/>
  <c r="N371" i="1"/>
  <c r="N377" i="1"/>
  <c r="N378" i="1"/>
  <c r="N379" i="1"/>
  <c r="N380" i="1"/>
  <c r="N381" i="1"/>
  <c r="N383" i="1"/>
  <c r="N382" i="1"/>
  <c r="N388" i="1"/>
  <c r="N390" i="1"/>
  <c r="N391" i="1"/>
  <c r="N389" i="1"/>
  <c r="N396" i="1"/>
  <c r="N397" i="1"/>
  <c r="N398" i="1"/>
  <c r="N404" i="1"/>
  <c r="N403" i="1"/>
  <c r="N405" i="1"/>
  <c r="N411" i="1"/>
  <c r="N410" i="1"/>
  <c r="N419" i="1"/>
  <c r="N416" i="1"/>
  <c r="N417" i="1"/>
  <c r="N418" i="1"/>
  <c r="N424" i="1"/>
  <c r="N425" i="1"/>
  <c r="N431" i="1"/>
  <c r="N430" i="1"/>
  <c r="N437" i="1"/>
  <c r="N436" i="1"/>
  <c r="N442" i="1"/>
  <c r="N444" i="1"/>
  <c r="N443" i="1"/>
  <c r="N445" i="1"/>
  <c r="N450" i="1"/>
  <c r="N455" i="1"/>
  <c r="N456" i="1"/>
  <c r="N457" i="1"/>
  <c r="N458" i="1"/>
  <c r="N459" i="1"/>
  <c r="N461" i="1"/>
  <c r="N460" i="1"/>
  <c r="N467" i="1"/>
  <c r="N468" i="1"/>
  <c r="N471" i="1"/>
  <c r="N466" i="1"/>
  <c r="N469" i="1"/>
  <c r="N472" i="1"/>
  <c r="N470" i="1"/>
  <c r="N473" i="1"/>
  <c r="N474" i="1"/>
  <c r="N479" i="1"/>
  <c r="N481" i="1"/>
  <c r="N480" i="1"/>
  <c r="N134" i="1"/>
  <c r="N139" i="1"/>
  <c r="N137" i="1"/>
  <c r="N138" i="1"/>
  <c r="N136" i="1"/>
  <c r="N146" i="1"/>
  <c r="N147" i="1"/>
  <c r="N148" i="1"/>
  <c r="N142" i="1"/>
  <c r="N149" i="1"/>
  <c r="N140" i="1"/>
  <c r="N150" i="1"/>
  <c r="N151" i="1"/>
  <c r="N141" i="1"/>
  <c r="N152" i="1"/>
  <c r="N143" i="1"/>
  <c r="N144" i="1"/>
  <c r="N145" i="1"/>
  <c r="N133" i="1"/>
  <c r="N135" i="1"/>
  <c r="N258" i="1"/>
  <c r="N259" i="1"/>
  <c r="N237" i="1"/>
  <c r="N223" i="1"/>
  <c r="N218" i="1"/>
  <c r="N217" i="1"/>
  <c r="N219" i="1"/>
  <c r="N224" i="1"/>
  <c r="N225" i="1"/>
  <c r="N220" i="1"/>
  <c r="N221" i="1"/>
  <c r="N226" i="1"/>
  <c r="N222" i="1"/>
  <c r="N227" i="1"/>
  <c r="N119" i="1"/>
  <c r="N120" i="1"/>
  <c r="N121" i="1"/>
  <c r="N122" i="1"/>
  <c r="N38" i="1"/>
  <c r="N39" i="1"/>
  <c r="N40" i="1"/>
  <c r="N26" i="1"/>
  <c r="N41" i="1"/>
  <c r="N49" i="1"/>
  <c r="N37" i="1"/>
  <c r="N42" i="1"/>
  <c r="N43" i="1"/>
  <c r="N53" i="1"/>
  <c r="N44" i="1"/>
  <c r="N36" i="1"/>
  <c r="N27" i="1"/>
  <c r="N28" i="1"/>
  <c r="N33" i="1"/>
  <c r="N34" i="1"/>
  <c r="N29" i="1"/>
  <c r="N54" i="1"/>
  <c r="N50" i="1"/>
  <c r="N51" i="1"/>
  <c r="N45" i="1"/>
  <c r="N30" i="1"/>
  <c r="N35" i="1"/>
  <c r="N46" i="1"/>
  <c r="N52" i="1"/>
  <c r="N47" i="1"/>
  <c r="N48" i="1"/>
  <c r="N25" i="1"/>
  <c r="N31" i="1"/>
  <c r="N95" i="1"/>
  <c r="N88" i="1"/>
  <c r="N96" i="1"/>
  <c r="N97" i="1"/>
  <c r="N92" i="1"/>
  <c r="N109" i="1"/>
  <c r="N112" i="1"/>
  <c r="N100" i="1"/>
  <c r="N113" i="1"/>
  <c r="N89" i="1"/>
  <c r="N101" i="1"/>
  <c r="N90" i="1"/>
  <c r="N102" i="1"/>
  <c r="N103" i="1"/>
  <c r="N93" i="1"/>
  <c r="N94" i="1"/>
  <c r="N98" i="1"/>
  <c r="N86" i="1"/>
  <c r="N87" i="1"/>
  <c r="N99" i="1"/>
  <c r="N91" i="1"/>
  <c r="N110" i="1"/>
  <c r="N104" i="1"/>
  <c r="N105" i="1"/>
  <c r="N106" i="1"/>
  <c r="N107" i="1"/>
  <c r="N108" i="1"/>
  <c r="N111" i="1"/>
  <c r="N61" i="1"/>
  <c r="N62" i="1"/>
  <c r="N63" i="1"/>
  <c r="N64" i="1"/>
  <c r="N65" i="1"/>
  <c r="N66" i="1"/>
  <c r="N67" i="1"/>
  <c r="N68" i="1"/>
  <c r="N69" i="1"/>
  <c r="N70" i="1"/>
  <c r="N60" i="1"/>
  <c r="N71" i="1"/>
  <c r="N72" i="1"/>
  <c r="N78" i="1"/>
  <c r="N73" i="1"/>
  <c r="N74" i="1"/>
  <c r="N79" i="1"/>
  <c r="N80" i="1"/>
  <c r="N75" i="1"/>
  <c r="N76" i="1"/>
  <c r="N77" i="1"/>
  <c r="N16" i="1"/>
  <c r="N13" i="1"/>
  <c r="N14" i="1"/>
  <c r="N12" i="1"/>
  <c r="N18" i="1"/>
  <c r="N19" i="1"/>
  <c r="N20" i="1"/>
  <c r="N15" i="1"/>
  <c r="N17" i="1"/>
  <c r="N11" i="1"/>
  <c r="N191" i="1"/>
  <c r="N127" i="1"/>
  <c r="N128" i="1"/>
  <c r="N168" i="1"/>
  <c r="N167" i="1"/>
  <c r="N175" i="1"/>
  <c r="N169" i="1"/>
  <c r="N170" i="1"/>
  <c r="N171" i="1"/>
  <c r="N172" i="1"/>
  <c r="N173" i="1"/>
  <c r="N174" i="1"/>
  <c r="N243" i="1"/>
  <c r="N244" i="1"/>
  <c r="N245" i="1"/>
  <c r="N246" i="1"/>
  <c r="N247" i="1"/>
  <c r="N248" i="1"/>
  <c r="N249" i="1"/>
  <c r="N250" i="1"/>
  <c r="N251" i="1"/>
  <c r="N252" i="1"/>
  <c r="N253" i="1"/>
  <c r="N212" i="1"/>
  <c r="N213" i="1" s="1"/>
  <c r="N266" i="1"/>
  <c r="N232" i="1"/>
  <c r="N161" i="1"/>
  <c r="N162" i="1"/>
  <c r="N159" i="1"/>
  <c r="N158" i="1"/>
  <c r="N160" i="1"/>
  <c r="N157" i="1"/>
  <c r="N180" i="1"/>
  <c r="N181" i="1"/>
  <c r="N182" i="1"/>
  <c r="N186" i="1"/>
  <c r="N183" i="1"/>
  <c r="N184" i="1"/>
  <c r="N185" i="1"/>
  <c r="N196" i="1"/>
  <c r="N201" i="1"/>
  <c r="N206" i="1"/>
  <c r="N207" i="1"/>
  <c r="N273" i="1"/>
  <c r="O78" i="1" l="1"/>
  <c r="O70" i="1"/>
  <c r="O66" i="1"/>
  <c r="O62" i="1"/>
  <c r="O107" i="1"/>
  <c r="O103" i="1"/>
  <c r="O50" i="1"/>
  <c r="O142" i="1"/>
  <c r="O134" i="1"/>
  <c r="O398" i="1"/>
  <c r="O366" i="1"/>
  <c r="O354" i="1"/>
  <c r="O314" i="1"/>
  <c r="O322" i="1"/>
  <c r="O186" i="1"/>
  <c r="O227" i="1"/>
  <c r="O73" i="1"/>
  <c r="O60" i="1"/>
  <c r="I208" i="1"/>
  <c r="O150" i="1"/>
  <c r="O138" i="1"/>
  <c r="O457" i="1"/>
  <c r="O445" i="1"/>
  <c r="O425" i="1"/>
  <c r="O377" i="1"/>
  <c r="O334" i="1"/>
  <c r="O346" i="1"/>
  <c r="O338" i="1"/>
  <c r="O183" i="1"/>
  <c r="O243" i="1"/>
  <c r="O191" i="1"/>
  <c r="O192" i="1" s="1"/>
  <c r="O74" i="1"/>
  <c r="O481" i="1"/>
  <c r="O461" i="1"/>
  <c r="O437" i="1"/>
  <c r="O350" i="1"/>
  <c r="O326" i="1"/>
  <c r="O358" i="1"/>
  <c r="O330" i="1"/>
  <c r="O201" i="1"/>
  <c r="O202" i="1" s="1"/>
  <c r="O180" i="1"/>
  <c r="O266" i="1"/>
  <c r="O267" i="1" s="1"/>
  <c r="O146" i="1"/>
  <c r="O472" i="1"/>
  <c r="O468" i="1"/>
  <c r="O418" i="1"/>
  <c r="O404" i="1"/>
  <c r="O379" i="1"/>
  <c r="O318" i="1"/>
  <c r="O342" i="1"/>
  <c r="O304" i="1"/>
  <c r="O272" i="1"/>
  <c r="I426" i="1"/>
  <c r="I438" i="1"/>
  <c r="O160" i="1"/>
  <c r="O249" i="1"/>
  <c r="O86" i="1"/>
  <c r="O121" i="1"/>
  <c r="O258" i="1"/>
  <c r="O450" i="1"/>
  <c r="O451" i="1" s="1"/>
  <c r="O417" i="1"/>
  <c r="O378" i="1"/>
  <c r="O321" i="1"/>
  <c r="O297" i="1"/>
  <c r="I307" i="1"/>
  <c r="O14" i="1"/>
  <c r="O219" i="1"/>
  <c r="O182" i="1"/>
  <c r="O253" i="1"/>
  <c r="O245" i="1"/>
  <c r="O18" i="1"/>
  <c r="O467" i="1"/>
  <c r="O383" i="1"/>
  <c r="I129" i="1"/>
  <c r="O206" i="1"/>
  <c r="O181" i="1"/>
  <c r="O232" i="1"/>
  <c r="O233" i="1" s="1"/>
  <c r="O252" i="1"/>
  <c r="O248" i="1"/>
  <c r="O244" i="1"/>
  <c r="O127" i="1"/>
  <c r="O77" i="1"/>
  <c r="O69" i="1"/>
  <c r="O65" i="1"/>
  <c r="O61" i="1"/>
  <c r="O113" i="1"/>
  <c r="O28" i="1"/>
  <c r="O53" i="1"/>
  <c r="O49" i="1"/>
  <c r="O120" i="1"/>
  <c r="O226" i="1"/>
  <c r="O223" i="1"/>
  <c r="O148" i="1"/>
  <c r="O381" i="1"/>
  <c r="O320" i="1"/>
  <c r="O316" i="1"/>
  <c r="O344" i="1"/>
  <c r="I373" i="1"/>
  <c r="I399" i="1"/>
  <c r="N267" i="1"/>
  <c r="O158" i="1"/>
  <c r="O172" i="1"/>
  <c r="O12" i="1"/>
  <c r="O92" i="1"/>
  <c r="O47" i="1"/>
  <c r="O39" i="1"/>
  <c r="O135" i="1"/>
  <c r="O143" i="1"/>
  <c r="O480" i="1"/>
  <c r="O473" i="1"/>
  <c r="O460" i="1"/>
  <c r="O436" i="1"/>
  <c r="O405" i="1"/>
  <c r="O364" i="1"/>
  <c r="O347" i="1"/>
  <c r="O335" i="1"/>
  <c r="J485" i="1"/>
  <c r="D2" i="4" s="1"/>
  <c r="D7" i="4" s="1"/>
  <c r="O251" i="1"/>
  <c r="O247" i="1"/>
  <c r="O167" i="1"/>
  <c r="O20" i="1"/>
  <c r="O100" i="1"/>
  <c r="O31" i="1"/>
  <c r="O27" i="1"/>
  <c r="O43" i="1"/>
  <c r="O119" i="1"/>
  <c r="O221" i="1"/>
  <c r="O237" i="1"/>
  <c r="O238" i="1" s="1"/>
  <c r="O147" i="1"/>
  <c r="O456" i="1"/>
  <c r="O443" i="1"/>
  <c r="O424" i="1"/>
  <c r="O426" i="1" s="1"/>
  <c r="O396" i="1"/>
  <c r="O388" i="1"/>
  <c r="O319" i="1"/>
  <c r="O331" i="1"/>
  <c r="O299" i="1"/>
  <c r="O283" i="1"/>
  <c r="O196" i="1"/>
  <c r="O197" i="1" s="1"/>
  <c r="O162" i="1"/>
  <c r="O212" i="1"/>
  <c r="O213" i="1" s="1"/>
  <c r="O168" i="1"/>
  <c r="O75" i="1"/>
  <c r="O67" i="1"/>
  <c r="O63" i="1"/>
  <c r="O108" i="1"/>
  <c r="O104" i="1"/>
  <c r="O112" i="1"/>
  <c r="O96" i="1"/>
  <c r="O25" i="1"/>
  <c r="O51" i="1"/>
  <c r="O139" i="1"/>
  <c r="O372" i="1"/>
  <c r="O315" i="1"/>
  <c r="O323" i="1"/>
  <c r="O16" i="1"/>
  <c r="O88" i="1"/>
  <c r="O35" i="1"/>
  <c r="O151" i="1"/>
  <c r="O469" i="1"/>
  <c r="O355" i="1"/>
  <c r="O351" i="1"/>
  <c r="O311" i="1"/>
  <c r="O327" i="1"/>
  <c r="O343" i="1"/>
  <c r="O339" i="1"/>
  <c r="I406" i="1"/>
  <c r="I123" i="1"/>
  <c r="O159" i="1"/>
  <c r="O105" i="1"/>
  <c r="O97" i="1"/>
  <c r="O52" i="1"/>
  <c r="N153" i="1"/>
  <c r="O152" i="1"/>
  <c r="O140" i="1"/>
  <c r="O419" i="1"/>
  <c r="O403" i="1"/>
  <c r="O371" i="1"/>
  <c r="O352" i="1"/>
  <c r="O336" i="1"/>
  <c r="O328" i="1"/>
  <c r="O312" i="1"/>
  <c r="O324" i="1"/>
  <c r="H485" i="1"/>
  <c r="B2" i="4" s="1"/>
  <c r="B7" i="4" s="1"/>
  <c r="O11" i="1"/>
  <c r="O13" i="1"/>
  <c r="O93" i="1"/>
  <c r="O101" i="1"/>
  <c r="O36" i="1"/>
  <c r="O259" i="1"/>
  <c r="O479" i="1"/>
  <c r="O459" i="1"/>
  <c r="O455" i="1"/>
  <c r="O389" i="1"/>
  <c r="O382" i="1"/>
  <c r="O356" i="1"/>
  <c r="O332" i="1"/>
  <c r="O298" i="1"/>
  <c r="O282" i="1"/>
  <c r="L485" i="1"/>
  <c r="F2" i="4" s="1"/>
  <c r="F7" i="4" s="1"/>
  <c r="I114" i="1"/>
  <c r="I81" i="1"/>
  <c r="I254" i="1"/>
  <c r="I163" i="1"/>
  <c r="O157" i="1"/>
  <c r="O207" i="1"/>
  <c r="O185" i="1"/>
  <c r="O128" i="1"/>
  <c r="O17" i="1"/>
  <c r="O89" i="1"/>
  <c r="O109" i="1"/>
  <c r="O48" i="1"/>
  <c r="O44" i="1"/>
  <c r="O40" i="1"/>
  <c r="O222" i="1"/>
  <c r="O218" i="1"/>
  <c r="O144" i="1"/>
  <c r="O136" i="1"/>
  <c r="O442" i="1"/>
  <c r="O431" i="1"/>
  <c r="O411" i="1"/>
  <c r="O348" i="1"/>
  <c r="O340" i="1"/>
  <c r="O306" i="1"/>
  <c r="O290" i="1"/>
  <c r="O274" i="1"/>
  <c r="K485" i="1"/>
  <c r="E2" i="4" s="1"/>
  <c r="E7" i="4" s="1"/>
  <c r="N233" i="1"/>
  <c r="I276" i="1"/>
  <c r="I284" i="1"/>
  <c r="I359" i="1"/>
  <c r="I367" i="1"/>
  <c r="I412" i="1"/>
  <c r="I432" i="1"/>
  <c r="I462" i="1"/>
  <c r="I475" i="1"/>
  <c r="I260" i="1"/>
  <c r="M485" i="1"/>
  <c r="G2" i="4" s="1"/>
  <c r="G7" i="4" s="1"/>
  <c r="N260" i="1"/>
  <c r="N228" i="1"/>
  <c r="I153" i="1"/>
  <c r="I21" i="1"/>
  <c r="O175" i="1"/>
  <c r="O91" i="1"/>
  <c r="O95" i="1"/>
  <c r="O30" i="1"/>
  <c r="O54" i="1"/>
  <c r="O224" i="1"/>
  <c r="O466" i="1"/>
  <c r="O397" i="1"/>
  <c r="O390" i="1"/>
  <c r="O353" i="1"/>
  <c r="O325" i="1"/>
  <c r="O357" i="1"/>
  <c r="O329" i="1"/>
  <c r="O305" i="1"/>
  <c r="O289" i="1"/>
  <c r="O281" i="1"/>
  <c r="N238" i="1"/>
  <c r="N192" i="1"/>
  <c r="N129" i="1"/>
  <c r="N176" i="1"/>
  <c r="G485" i="1"/>
  <c r="A2" i="4" s="1"/>
  <c r="A7" i="4" s="1"/>
  <c r="I482" i="1"/>
  <c r="I55" i="1"/>
  <c r="I176" i="1"/>
  <c r="O471" i="1"/>
  <c r="O365" i="1"/>
  <c r="O313" i="1"/>
  <c r="O275" i="1"/>
  <c r="N475" i="1"/>
  <c r="N482" i="1"/>
  <c r="N114" i="1"/>
  <c r="N81" i="1"/>
  <c r="N21" i="1"/>
  <c r="N197" i="1"/>
  <c r="N202" i="1"/>
  <c r="N208" i="1"/>
  <c r="I384" i="1"/>
  <c r="I420" i="1"/>
  <c r="N254" i="1"/>
  <c r="N163" i="1"/>
  <c r="O111" i="1"/>
  <c r="O99" i="1"/>
  <c r="O38" i="1"/>
  <c r="O133" i="1"/>
  <c r="O250" i="1"/>
  <c r="O246" i="1"/>
  <c r="O87" i="1"/>
  <c r="O46" i="1"/>
  <c r="O34" i="1"/>
  <c r="O42" i="1"/>
  <c r="O26" i="1"/>
  <c r="O122" i="1"/>
  <c r="O220" i="1"/>
  <c r="O217" i="1"/>
  <c r="O430" i="1"/>
  <c r="O410" i="1"/>
  <c r="O317" i="1"/>
  <c r="O349" i="1"/>
  <c r="O333" i="1"/>
  <c r="O345" i="1"/>
  <c r="O341" i="1"/>
  <c r="O337" i="1"/>
  <c r="N451" i="1"/>
  <c r="N123" i="1"/>
  <c r="N187" i="1"/>
  <c r="I292" i="1"/>
  <c r="I300" i="1"/>
  <c r="I392" i="1"/>
  <c r="I228" i="1"/>
  <c r="I187" i="1"/>
  <c r="O184" i="1"/>
  <c r="O161" i="1"/>
  <c r="O171" i="1"/>
  <c r="O174" i="1"/>
  <c r="O170" i="1"/>
  <c r="O173" i="1"/>
  <c r="O169" i="1"/>
  <c r="O15" i="1"/>
  <c r="O19" i="1"/>
  <c r="O80" i="1"/>
  <c r="O72" i="1"/>
  <c r="O79" i="1"/>
  <c r="O76" i="1"/>
  <c r="O71" i="1"/>
  <c r="O68" i="1"/>
  <c r="O64" i="1"/>
  <c r="O110" i="1"/>
  <c r="O106" i="1"/>
  <c r="O98" i="1"/>
  <c r="O102" i="1"/>
  <c r="O94" i="1"/>
  <c r="O90" i="1"/>
  <c r="O45" i="1"/>
  <c r="O29" i="1"/>
  <c r="O41" i="1"/>
  <c r="O33" i="1"/>
  <c r="O37" i="1"/>
  <c r="O225" i="1"/>
  <c r="O137" i="1"/>
  <c r="O145" i="1"/>
  <c r="O141" i="1"/>
  <c r="O149" i="1"/>
  <c r="O474" i="1"/>
  <c r="O470" i="1"/>
  <c r="O458" i="1"/>
  <c r="O444" i="1"/>
  <c r="O416" i="1"/>
  <c r="O391" i="1"/>
  <c r="O380" i="1"/>
  <c r="O296" i="1"/>
  <c r="O288" i="1"/>
  <c r="O280" i="1"/>
  <c r="N367" i="1"/>
  <c r="N300" i="1"/>
  <c r="N373" i="1"/>
  <c r="N406" i="1"/>
  <c r="N432" i="1"/>
  <c r="N462" i="1"/>
  <c r="N307" i="1"/>
  <c r="N384" i="1"/>
  <c r="N412" i="1"/>
  <c r="N438" i="1"/>
  <c r="N292" i="1"/>
  <c r="N399" i="1"/>
  <c r="N426" i="1"/>
  <c r="N284" i="1"/>
  <c r="N359" i="1"/>
  <c r="N392" i="1"/>
  <c r="N420" i="1"/>
  <c r="N276" i="1"/>
  <c r="N32" i="1"/>
  <c r="O32" i="1" s="1"/>
  <c r="O273" i="1"/>
  <c r="O291" i="1"/>
  <c r="O208" i="1" l="1"/>
  <c r="O129" i="1"/>
  <c r="O367" i="1"/>
  <c r="O260" i="1"/>
  <c r="O438" i="1"/>
  <c r="O187" i="1"/>
  <c r="O420" i="1"/>
  <c r="O399" i="1"/>
  <c r="O482" i="1"/>
  <c r="O276" i="1"/>
  <c r="O307" i="1"/>
  <c r="O406" i="1"/>
  <c r="O123" i="1"/>
  <c r="O163" i="1"/>
  <c r="O432" i="1"/>
  <c r="O412" i="1"/>
  <c r="O384" i="1"/>
  <c r="O292" i="1"/>
  <c r="O300" i="1"/>
  <c r="O462" i="1"/>
  <c r="O373" i="1"/>
  <c r="I485" i="1"/>
  <c r="C2" i="4" s="1"/>
  <c r="C7" i="4" s="1"/>
  <c r="O359" i="1"/>
  <c r="O392" i="1"/>
  <c r="O475" i="1"/>
  <c r="O55" i="1"/>
  <c r="O21" i="1"/>
  <c r="O254" i="1"/>
  <c r="O153" i="1"/>
  <c r="N55" i="1"/>
  <c r="N485" i="1" s="1"/>
  <c r="H2" i="4" s="1"/>
  <c r="H7" i="4" s="1"/>
  <c r="O81" i="1"/>
  <c r="O284" i="1"/>
  <c r="O228" i="1"/>
  <c r="O114" i="1"/>
  <c r="O176" i="1"/>
  <c r="O485" i="1" l="1"/>
  <c r="I2" i="4" s="1"/>
  <c r="I7" i="4" s="1"/>
</calcChain>
</file>

<file path=xl/sharedStrings.xml><?xml version="1.0" encoding="utf-8"?>
<sst xmlns="http://schemas.openxmlformats.org/spreadsheetml/2006/main" count="1872" uniqueCount="413">
  <si>
    <t>Nombre</t>
  </si>
  <si>
    <t>Ingreso Bruto</t>
  </si>
  <si>
    <t>Otros Ing.</t>
  </si>
  <si>
    <t>Total Ing.</t>
  </si>
  <si>
    <t>AFP</t>
  </si>
  <si>
    <t>ISR</t>
  </si>
  <si>
    <t>SFS</t>
  </si>
  <si>
    <t>Otros Desc.</t>
  </si>
  <si>
    <t>Total Desc.</t>
  </si>
  <si>
    <t>Neto</t>
  </si>
  <si>
    <t>DIRECCION DE SERVICIOS DE ATENCION A EMERGENCIAS EXTRA HOSPITALARIA</t>
  </si>
  <si>
    <t>DONATO TEJADA QUIÑONES</t>
  </si>
  <si>
    <t>FACILITADOR</t>
  </si>
  <si>
    <t>DIOMEL ALEXIS GARCIA GARCIA</t>
  </si>
  <si>
    <t>ENCARGADO DE CALIDAD EN LA GE</t>
  </si>
  <si>
    <t>CARMEN ANTONIA GUTIERREZ UREÑA</t>
  </si>
  <si>
    <t>ASISTENTE EJECUTIVA</t>
  </si>
  <si>
    <t>CARLOS RAFAEL HENRIQUEZ PEÑA</t>
  </si>
  <si>
    <t>ENCARGADO</t>
  </si>
  <si>
    <t>EDUARD JESUS MARIA HENRIQUEZ VARGAS</t>
  </si>
  <si>
    <t>TECNICO</t>
  </si>
  <si>
    <t>ELIZABETH MATEO AMANCIO</t>
  </si>
  <si>
    <t>AGUSTIN JOEL FELIZ LUNA</t>
  </si>
  <si>
    <t>GISSEL NATHALIE ALMANZAR CARO</t>
  </si>
  <si>
    <t>ANALISTA DE COMPRAS Y CONTRAT</t>
  </si>
  <si>
    <t>CATHERINE DIHMES FLORES</t>
  </si>
  <si>
    <t>TECNICO ADMINISTRATIVO</t>
  </si>
  <si>
    <t>CARMEN MARIA VALDEZ</t>
  </si>
  <si>
    <t>ASESOR(A)</t>
  </si>
  <si>
    <t>DIVISION DE FISCALIZACION - DAEH</t>
  </si>
  <si>
    <t>JOEL DIAZ MADE</t>
  </si>
  <si>
    <t>ANALISTA</t>
  </si>
  <si>
    <t>CENTRO DE REGULACION DE URGENCIAS Y EMERGENCIAS GRAN SANTO DOMINGO - DAEH</t>
  </si>
  <si>
    <t>AURELINA VITTINI JIMENEZ</t>
  </si>
  <si>
    <t>ANALISTA LEGAL</t>
  </si>
  <si>
    <t>NICAURI MATEO OGANDO</t>
  </si>
  <si>
    <t>RAFAEL EL GRANDE DE LA CRUZ DIAZ</t>
  </si>
  <si>
    <t>CRISTIAN OCTAVIO TEJADA REYES</t>
  </si>
  <si>
    <t>SOPORTE TECNICO INFORMATICO</t>
  </si>
  <si>
    <t>WASCAR  FRANCISCO AQUINO SANCHEZ</t>
  </si>
  <si>
    <t>TECNICO DE REFRIGERACION</t>
  </si>
  <si>
    <t>DARLYN ENCARNACION MATEO</t>
  </si>
  <si>
    <t>ADALGISA DE LA CRUZ HERNANDEZ</t>
  </si>
  <si>
    <t>ANALISTA DE RECURSOS HUMANOS</t>
  </si>
  <si>
    <t>ESMIRNA RODRIGUEZ DE DE JESUS</t>
  </si>
  <si>
    <t>YUNEIDA MERCEDES PAULA REYES</t>
  </si>
  <si>
    <t>LUIS ENRIQUE ENCARNACION</t>
  </si>
  <si>
    <t>ANALISTA DE SISTEMAS INFORMAT</t>
  </si>
  <si>
    <t>ISARY MARY TRINIDAD PEREZ</t>
  </si>
  <si>
    <t>LEIDYS STEPHANIA MATOS LUIS</t>
  </si>
  <si>
    <t>MARIA DE LOURDES PIMENTEL VALENZUEL</t>
  </si>
  <si>
    <t>GASIL ESTHER GIL LIMBAR</t>
  </si>
  <si>
    <t>TECNICO DE CONTABILIDAD</t>
  </si>
  <si>
    <t>LAUREANO EDRIELLE ROMANO MARRERO</t>
  </si>
  <si>
    <t>COORDINADOR (A) DE LOGISTICA</t>
  </si>
  <si>
    <t>EDELY ZABALA ZABALA</t>
  </si>
  <si>
    <t>MIGUELLI MARIA PEREZ ABREU</t>
  </si>
  <si>
    <t>ISDELANIA CRUZ LEONARDO</t>
  </si>
  <si>
    <t>NABILL MASSIEL MORA ARIAS</t>
  </si>
  <si>
    <t>JEAN MANUEL DESPRADEL MORETA</t>
  </si>
  <si>
    <t>DAHIANA GERONIMO ALBERTO</t>
  </si>
  <si>
    <t>COORDINADORA</t>
  </si>
  <si>
    <t>YRONELIS LANDA RODRIGUEZ</t>
  </si>
  <si>
    <t>JUANA NAROLIN MEJIA MEDINA</t>
  </si>
  <si>
    <t>ANALISTA DE PROYECTOS</t>
  </si>
  <si>
    <t>VERONICA JIMENEZ ENCARNACION</t>
  </si>
  <si>
    <t>ARISLEIDY CAROLINA ROMERO VILLALONA</t>
  </si>
  <si>
    <t>LUIS ALFREDO ORTIZ</t>
  </si>
  <si>
    <t>CARMEN TERESA TAVERAS DE LOS SANTOS</t>
  </si>
  <si>
    <t>MARCOS VIRGILIO GARCIA SANTOS</t>
  </si>
  <si>
    <t>MIJAIL DANIEL DECENA GUZMAN</t>
  </si>
  <si>
    <t>LUCEIDY VOLQUEZ SANCHEZ</t>
  </si>
  <si>
    <t>ROSSMERY ARISLEIDA JIMENEZ BELTRE D</t>
  </si>
  <si>
    <t>ENCARGADO (A)</t>
  </si>
  <si>
    <t>CARLOS ALFREDO MONTERO ABREU</t>
  </si>
  <si>
    <t>ROSA ALBA ESCALANTE FELIZ</t>
  </si>
  <si>
    <t>PERIODISTA</t>
  </si>
  <si>
    <t>ALEXANDRA ALCANTARA VICTORINO</t>
  </si>
  <si>
    <t>GUARINA YSAMAR RODRIGUEZ MATOS</t>
  </si>
  <si>
    <t>JEAN CARLOS ADAMES</t>
  </si>
  <si>
    <t>EDGAR DE JESUS UCETA MEJIA</t>
  </si>
  <si>
    <t>LOURDES MARIA JIMENEZ ENCARNACION</t>
  </si>
  <si>
    <t>YOVELYS GONZALEZ PLATA</t>
  </si>
  <si>
    <t>CESARINA ALTAGRACIA FELIZ CASTILLO</t>
  </si>
  <si>
    <t>ROSA AWILDA PEREZ SIERRA</t>
  </si>
  <si>
    <t>JUAN ESTEBAN PONCIANO SANCHEZ</t>
  </si>
  <si>
    <t>SKEILY PEREYRA GUERRERO</t>
  </si>
  <si>
    <t>LUIS MANUEL GUZMAN GARCIA</t>
  </si>
  <si>
    <t>RAMON LEONARDO HERRERA CRUCETA</t>
  </si>
  <si>
    <t>JOCABEB TORRES REYNOSO</t>
  </si>
  <si>
    <t>ADELYN NAJHOMY MOTA ROSARIO</t>
  </si>
  <si>
    <t>HUGO ALBERTO CABRERA ROMERO</t>
  </si>
  <si>
    <t>CENTRO DE REGULACION DE URGENCIAS Y EMERGENCIAS MONTE PLATA- DAEH</t>
  </si>
  <si>
    <t>RAMONA ANTONIA MILAGRO ALVAREZ CAST</t>
  </si>
  <si>
    <t>LICET PATRICIA MUÑOZ MEDRANO</t>
  </si>
  <si>
    <t>CENTRO DE REGULACION DE URGENCIAS Y EMERGENCIAS SAN JOSE DE OCOA- DAEH</t>
  </si>
  <si>
    <t>JULIO JOSE LARA PEÑA</t>
  </si>
  <si>
    <t>SUPERVISOR DE LOGISTICA</t>
  </si>
  <si>
    <t>JUANA ALTAGRACIA MORDAN GENAO</t>
  </si>
  <si>
    <t>CENTRO DE REGULACION DE URGENCIAS Y EMERGENCIAS SANTIAGO DE LOS CABALLEROS- DAEH</t>
  </si>
  <si>
    <t>MARIA DE LOS ANGELES GONZALEZ DUART</t>
  </si>
  <si>
    <t>COORDINADOR (A) ADMINISTRATIV</t>
  </si>
  <si>
    <t>JOSE ANTONIO CONTRERAS SANTOS</t>
  </si>
  <si>
    <t>ANALISTA DE CALIDAD</t>
  </si>
  <si>
    <t>YORDANIS LICELOT GARCIA VASQUEZ</t>
  </si>
  <si>
    <t>NELSON DE JESUS BAUTISTA FERNANDEZ</t>
  </si>
  <si>
    <t>JOSE MIGUEL PEREZ MARTINEZ</t>
  </si>
  <si>
    <t>BIANELA ALMONTE RIVAS</t>
  </si>
  <si>
    <t>YIRDA DURAN BRIOSO</t>
  </si>
  <si>
    <t>MAYELIN ESTEFANIA HERNANDEZ BAEZ</t>
  </si>
  <si>
    <t>CHUNG HOI CHEUNG MARTINEZ</t>
  </si>
  <si>
    <t>CENTRO DE REGULACION DE URGENCIAS Y EMERGENCIAS PUERTO PLATA- DAEH</t>
  </si>
  <si>
    <t>DAVIS ANDERSON CORONADO JAQUEZ</t>
  </si>
  <si>
    <t>KEISSY MERCEDES CASTILLO BONILLA</t>
  </si>
  <si>
    <t>CENTRO DE REGULACION DE URGENCIAS Y EMERGENCIAS ESPAILLAT- DAEH</t>
  </si>
  <si>
    <t>ELIZABETH UREÑA DE CESPEDES</t>
  </si>
  <si>
    <t>CARMEN ROSA CESPEDES DE LA ROSA</t>
  </si>
  <si>
    <t>MELVIN DARIO PICHARDO</t>
  </si>
  <si>
    <t>CENTRO DE REGULACION DE URGENCIAS Y EMERGENCIAS DUARTE- DAEH</t>
  </si>
  <si>
    <t>JOSE RAMON MOREL CORDERO</t>
  </si>
  <si>
    <t>JULIO ANGEL ROSARIO SANCHEZ</t>
  </si>
  <si>
    <t>MARCIAL LUCIANO ORTEGA</t>
  </si>
  <si>
    <t>LUIS ARIEL AMARANTE ABREU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</si>
  <si>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</si>
  <si>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</si>
  <si>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</si>
  <si>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</si>
  <si>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</si>
  <si>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</si>
  <si>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</si>
  <si>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</si>
  <si>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</si>
  <si>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</si>
  <si>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</si>
  <si>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JOSE MANUEL FELIZ CUELLO</t>
  </si>
  <si>
    <t>MARCELINO GOMEZ MORETA</t>
  </si>
  <si>
    <t>SUPERVISOR (A)</t>
  </si>
  <si>
    <t>RONALD MIGUEL FERRERAS BORGES</t>
  </si>
  <si>
    <t>GEIDY ROSSANNY MATOS MEDINA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</si>
  <si>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</si>
  <si>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</si>
  <si>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</si>
  <si>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</si>
  <si>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</si>
  <si>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</si>
  <si>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</si>
  <si>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</si>
  <si>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</si>
  <si>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</si>
  <si>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</si>
  <si>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</si>
  <si>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</si>
  <si>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</si>
  <si>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RUTH ESTHER VILLAVICENCIO DE DOMING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</si>
  <si>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</si>
  <si>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</si>
  <si>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</si>
  <si>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</si>
  <si>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LOANNY KARINA RONDON RIJO</t>
  </si>
  <si>
    <t>HECTOR MARTE PEREZ</t>
  </si>
  <si>
    <t>CECILIO CASTILLO SANTANA</t>
  </si>
  <si>
    <t>CENTRO DE REGULACION DE URGENCIAS Y EMERGENCIAS EL SEIBO- DAEH</t>
  </si>
  <si>
    <t>JUAN ELIAS MONEGRO ROSARIO</t>
  </si>
  <si>
    <t>ADOLFO ALEXANDER PEGUERO PEGUERO</t>
  </si>
  <si>
    <t>CARLOS LENDY VILLAR VILLEGAS</t>
  </si>
  <si>
    <t>RUTH DELANIA MEJIA</t>
  </si>
  <si>
    <t>CENTRO DE REGULACION DE URGENCIAS Y EMERGENCIAS AZUA DE COMPOSTELA- DAEH</t>
  </si>
  <si>
    <t>WELLIN RAUL ANDUJAR SENCION</t>
  </si>
  <si>
    <t>DOMINGO ANTONIO COMPRES MATOS</t>
  </si>
  <si>
    <t>JOSE LUIS CANARIO QUEZADA</t>
  </si>
  <si>
    <t>LISSY MIGUELINA AGUILAR CUEVAS</t>
  </si>
  <si>
    <t>CENTRO DE REGULACION DE URGENCIAS Y EMERGENCIAS SAN JUAN DE LA MAGUANA- DAEH</t>
  </si>
  <si>
    <t>DELIA RUTH HERRERA TAPIA</t>
  </si>
  <si>
    <t>JOSELINA FIGUEREO SANCHEZ</t>
  </si>
  <si>
    <t>ANALISTA INFORMATICO</t>
  </si>
  <si>
    <t>JOSE AUGUSTO DUVAL GARCIA</t>
  </si>
  <si>
    <t>ROCHANGELY TIFA RODRIGUEZ</t>
  </si>
  <si>
    <t>CENTRO DE REGULACION DE URGENCIAS Y EMERGENCIAS VALVERDE-DAEH</t>
  </si>
  <si>
    <t>ADRIEL NICOLAS NUÑEZ AMARANTE</t>
  </si>
  <si>
    <t>JOSE MANUEL GOMEZ AZCONA</t>
  </si>
  <si>
    <t>LEURIS JOSE GALVEZ MANZUETA</t>
  </si>
  <si>
    <t>CENTRO DE REGULACION DE URGENCIAS Y EMERGENCIAS LA VEGA-DAEH</t>
  </si>
  <si>
    <t>HIKARI HODAI SORIANO</t>
  </si>
  <si>
    <t>LUCIA BIENVENIDA VERAS ROSARIO</t>
  </si>
  <si>
    <t>YUBELKY MANUELA VALDEZ MORONTA</t>
  </si>
  <si>
    <t>JUANA MARIA DEL PILAR REYES SANCHEZ</t>
  </si>
  <si>
    <t>CENTRO DE REGULACION DE URGENCIAS Y EMERGENCIAS MONSEÑOR NOUEL- DAEH</t>
  </si>
  <si>
    <t>PENELOPE FRANCHESKA ROSADO NUÑEZ</t>
  </si>
  <si>
    <t>LUIS AMAURYS TINEO CRUZ</t>
  </si>
  <si>
    <t>JOSE MANUEL RODRIGUEZ PEÑA</t>
  </si>
  <si>
    <t>CENTRO DE REGULACION DE URGENCIAS Y EMERGENCIAS SANCHEZ RAMIREZ- DAEH</t>
  </si>
  <si>
    <t>MIGUEL ANTONIO CORCINO MOREL</t>
  </si>
  <si>
    <t>LORENZO MANUEL SALDAÑA LORA</t>
  </si>
  <si>
    <t>AURIS ROSA VASQUEZ</t>
  </si>
  <si>
    <t>CARMEN YANIRA DANIEL JOSE</t>
  </si>
  <si>
    <t>LAURA STEPHANY CONCET JIMINIAN</t>
  </si>
  <si>
    <t>YESENIA MARIA DE LA CRUZ DE LA ROSA</t>
  </si>
  <si>
    <t>JOSE GABRIEL RODRIGUEZ SANTOS</t>
  </si>
  <si>
    <t>DEPARTAMENTO DE PLANIFICACION Y DESARROLLO- DAEH</t>
  </si>
  <si>
    <t>BERTHA PATRICIA LAHOZ BANKS DE ADAM</t>
  </si>
  <si>
    <t>ENCARGADO (A) DE PLANIFICACIO</t>
  </si>
  <si>
    <t>LUIS ANDRES ROSARIO LUNA</t>
  </si>
  <si>
    <t>TECNICO DE CALIDAD EN LA GEST</t>
  </si>
  <si>
    <t>ALEXIS MORILLO MORILLO</t>
  </si>
  <si>
    <t>LESLIE SAI DAVID PAYANO</t>
  </si>
  <si>
    <t>DIVISION DE CALIDAD EN LA GESTION -DAEH</t>
  </si>
  <si>
    <t>SHEYLA CONSUEGRA GONZALEZ</t>
  </si>
  <si>
    <t>MARIO ANTONIO SANCHEZ RAMIREZ</t>
  </si>
  <si>
    <t>DEPARTAMENTO DE RECURSOS HUMANOS - DAEH</t>
  </si>
  <si>
    <t>YOKAIRA CARIDAD GUZMAN REYES</t>
  </si>
  <si>
    <t>CARLENY MASSIEL MATOS LUIS</t>
  </si>
  <si>
    <t>GENESIS ARLEEN PAULINO REYES</t>
  </si>
  <si>
    <t>DERLIN JASSER PAULINO PIMENTEL</t>
  </si>
  <si>
    <t>ENCARGADO OFICINA DE ACCESO A</t>
  </si>
  <si>
    <t>ALEJANDRINA PEÑA LEBRON</t>
  </si>
  <si>
    <t>MOISES ARIEL DAVILA RUIZ</t>
  </si>
  <si>
    <t>VICKIANA MARISOL MEJIA GONZALEZ</t>
  </si>
  <si>
    <t>ANALISTA DE RECLUTAMIENTO Y S</t>
  </si>
  <si>
    <t>MAYERLIN JORGE ESCOTO</t>
  </si>
  <si>
    <t>COORDINADOR (A) DE RECURSOS H</t>
  </si>
  <si>
    <t>RAMON IGNACIO DIAZ RODRIGUEZ</t>
  </si>
  <si>
    <t>CARMEN DEL ROSARIO VERAS ENCARNACIO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</si>
  <si>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</si>
  <si>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</si>
  <si>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</si>
  <si>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</si>
  <si>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</si>
  <si>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JULIA MARGARITA NUÑEZ DE DE LOS SAN</t>
  </si>
  <si>
    <t>YISSEL ALTAGRACIA SANCHEZ ORTIZ</t>
  </si>
  <si>
    <t>GRECIA MARIA GOMEZ CRISOSTOMO</t>
  </si>
  <si>
    <t>BRYAN JESUS SUAREZ DE PEÑA</t>
  </si>
  <si>
    <t>ENCARGADO (A) DE EVALUACION D</t>
  </si>
  <si>
    <t>DARIANA PEREZ ABREU</t>
  </si>
  <si>
    <t>LUIS JEREMY VALDEZ BENITEZ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</si>
  <si>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</si>
  <si>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</si>
  <si>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</si>
  <si>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</si>
  <si>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</si>
  <si>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ROSSANNA CRISTINA DELGADO FIGUEROA</t>
  </si>
  <si>
    <t>LUZ ELVIRA OZUNA LAUTERIO</t>
  </si>
  <si>
    <t>CRISTIAN FERNANDA LIRIANO VALERA</t>
  </si>
  <si>
    <t>YAHAIRA CASTILLO CORDERO</t>
  </si>
  <si>
    <t>ALINA GUZMAN HUMA</t>
  </si>
  <si>
    <t>ENCARGADO DE RECURSOS HUMANOS</t>
  </si>
  <si>
    <t>NIURVIS HENRIQUEZ GARCIA</t>
  </si>
  <si>
    <t>DEPARTAMENTO JURIDICO- DAEH</t>
  </si>
  <si>
    <t>VIRGINIA MARIA CRUZ FERNANDEZ</t>
  </si>
  <si>
    <t>JOSE OSCAR MARTE PEREZ</t>
  </si>
  <si>
    <t>MARIA FERMINA RODRIGUEZ LOPEZ</t>
  </si>
  <si>
    <t>CAROLINA ALEJANDRA CRISOSTOMO FERNA</t>
  </si>
  <si>
    <t>QUILINO DE LOS SANTOS CARABALLO</t>
  </si>
  <si>
    <t>HENRY SMIL OGANDO PEREZ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</si>
  <si>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</si>
  <si>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</si>
  <si>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</si>
  <si>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</si>
  <si>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</si>
  <si>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SORIBEL MENDEZ SANCHEZ</t>
  </si>
  <si>
    <t>DARIEL GONZALEZ SEPULVEDA</t>
  </si>
  <si>
    <t>XEUSY MERCEDES ARAUJO CORNIELLE</t>
  </si>
  <si>
    <t>PEDRO CRESCENCIO PAYANO SANTANA</t>
  </si>
  <si>
    <t>LEONARDO NATANAEL MARCANO DE LA ROS</t>
  </si>
  <si>
    <t>SULLMAN CAROLINA OLIVARES LANTIGUA</t>
  </si>
  <si>
    <t>CLAUDETT CARRASCO MARTINEZ</t>
  </si>
  <si>
    <t>KARLA YAMEL OLIVARES NUÑEZ</t>
  </si>
  <si>
    <t>MARIANELA VALDEZ</t>
  </si>
  <si>
    <t>ADDERLY ROBERCYS PEREZ MEDRANO</t>
  </si>
  <si>
    <t>DEPARTAMENTO ADMINISTRATIVO FINANCIERO- DAEH</t>
  </si>
  <si>
    <t>DAIRY ANTONIA DE AZA ALVARADO</t>
  </si>
  <si>
    <t>ENCARGADO (A) DE DEPARTAMENTO</t>
  </si>
  <si>
    <t>MAYELIN PEGUERO ROMERO</t>
  </si>
  <si>
    <t>LAURA YANET PINALES MANCEBO</t>
  </si>
  <si>
    <t>COORDINADOR PROVINCIAL</t>
  </si>
  <si>
    <t>GINAIRY PEREZ PEREZ</t>
  </si>
  <si>
    <t>PABLO ENMANUEL GOMEZ MALLOL</t>
  </si>
  <si>
    <t>JESSICA ANYELINA DE LEON CAPELLAN</t>
  </si>
  <si>
    <t>XIOMARA DE LOS MILAGROS ENCARNACION</t>
  </si>
  <si>
    <t>NIDIA DE OLEO OGANDO</t>
  </si>
  <si>
    <t>ELAYNE DE LOS MILAGROS BAEZ TIRADO</t>
  </si>
  <si>
    <t>HECTOR ANDRES VALLEJO</t>
  </si>
  <si>
    <t>LUIS OCTAVIO PEÑA RODRIGUEZ</t>
  </si>
  <si>
    <t>JOSE JOAQUIN VALENZUELA MARTINEZ</t>
  </si>
  <si>
    <t>ANGHIE BERIOSKA CEDEÑO SOTO</t>
  </si>
  <si>
    <t>EDICKSON DE JESUS MARTINEZ RODRIGUE</t>
  </si>
  <si>
    <t>GABRIELA ALEXANDRA SOSA CONCEPCION</t>
  </si>
  <si>
    <t>NEDALAN YENIFER ORTIZ BENITEZ</t>
  </si>
  <si>
    <t>ANALISTA FINANCIERO</t>
  </si>
  <si>
    <t>ORFELINA SANTANA CESPEDES</t>
  </si>
  <si>
    <t>IRELINA LIRIANO FERNANDEZ</t>
  </si>
  <si>
    <t>CONTADOR</t>
  </si>
  <si>
    <t>ERIS ANTONIO FELIZ FELIZ</t>
  </si>
  <si>
    <t>SOLANLLY GUILLERMINA CACERES PAULIN</t>
  </si>
  <si>
    <t>SECCION DE CONTROL DE BIENES- DAEH</t>
  </si>
  <si>
    <t>PEDRO ESPINOSA RAMIREZ</t>
  </si>
  <si>
    <t>SECCION DE SERVICIOS GENERALES -DAEH</t>
  </si>
  <si>
    <t>FREDDY NICANOR GONZALEZ PIMENTEL</t>
  </si>
  <si>
    <t>JESUS FRANCISCO BAUTISTA PEREZ</t>
  </si>
  <si>
    <t>SECCION DE CORRESPONDENCIA- DAEH</t>
  </si>
  <si>
    <t>LORENNE CHANTAL DURAN VIOLA</t>
  </si>
  <si>
    <t>ENCARGADO (A) DE ARCHIVO Y CO</t>
  </si>
  <si>
    <t>DIVISION DE TRANSPORTACION Y MANTENIMIENTO -DAEH</t>
  </si>
  <si>
    <t>EDISON RAMON FRIAS ESPINO</t>
  </si>
  <si>
    <t>TECNICO DE MANTENIMIENTO</t>
  </si>
  <si>
    <t>HENDERSON NACOR FRIAS DIAZ</t>
  </si>
  <si>
    <t>SORAH EDHIT BACHA REYES</t>
  </si>
  <si>
    <t>DANIEL JUNIOR DECENA GUZMAN</t>
  </si>
  <si>
    <t>DULCE KEREN CASTILLO UREÑA</t>
  </si>
  <si>
    <t>LILIAN MINEIDY MORA PEREZ</t>
  </si>
  <si>
    <t>ANALISTA DE DOCUMENTACION</t>
  </si>
  <si>
    <t>DIVISION DE COMPRAS Y CONTRATACIONES- DAEH</t>
  </si>
  <si>
    <t>EVELYN ADERSSY ABREU CASTILLO</t>
  </si>
  <si>
    <t>WANDA MADALY CALDERON MARTINEZ</t>
  </si>
  <si>
    <t>ENCARGADO (A) DE COMPRAS</t>
  </si>
  <si>
    <t>NOEMI MATEO ROSARIO</t>
  </si>
  <si>
    <t>HEIDY CAROLINA MONTES DE OCA</t>
  </si>
  <si>
    <t>MISAEL ENRIQUE MENDEZ MENDEZ</t>
  </si>
  <si>
    <t>ENERSULA MARCIANA PEREZ RIVERA</t>
  </si>
  <si>
    <t>WILLIAM ROBERTO MONTERO ENCARNACION</t>
  </si>
  <si>
    <t>YAQUIRI MERCEDES ABREU DEL ORBE</t>
  </si>
  <si>
    <t>MARIA AURELIA SANCHEZ REGALADO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</si>
  <si>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</si>
  <si>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</si>
  <si>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</si>
  <si>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</si>
  <si>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</si>
  <si>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MARIA DEL CARMEN ARIAS DUARTE</t>
  </si>
  <si>
    <t>JHONNELGIA TAVERAS DE AZA DE BALBUE</t>
  </si>
  <si>
    <t>ANALISTA DE PRESUPUESTO</t>
  </si>
  <si>
    <t>LEYDI RAYMIL ARIAS HIRALDO</t>
  </si>
  <si>
    <t>ENERCIDO RAFAEL ENCARNACION SORIANO</t>
  </si>
  <si>
    <t>DIVISION DE ALMACEN Y SUMINISTRO -DAEH</t>
  </si>
  <si>
    <t>CHRISTOPHER BERNARDO ORTIZ ENCARNAC</t>
  </si>
  <si>
    <t>ENCARGADO (A) DE ALMACEN Y SU</t>
  </si>
  <si>
    <t>DEPARTAMENTO DE TECNOLOGIAS DE LA INFORMACION Y COMUNICACION- DAEH</t>
  </si>
  <si>
    <t>CAROLINA MONTERO MONTERO</t>
  </si>
  <si>
    <t>ISMAEL RODRIGUEZ FELIZ</t>
  </si>
  <si>
    <t>VICNER NATALIS OGANDO MENDOZA</t>
  </si>
  <si>
    <t>YULISSA JOSEFINA REYES GARCIA</t>
  </si>
  <si>
    <t>MARCOS ABRAHAM PILAR MEDINA</t>
  </si>
  <si>
    <t>LUIS EDUARDO GARCIA SANCHEZ</t>
  </si>
  <si>
    <t>TECNICO AUDIOVISUAL</t>
  </si>
  <si>
    <t>NELSON ROBERTO SANTAMARIA JAVIER</t>
  </si>
  <si>
    <t>TECNICO DE COMUNICACIONES</t>
  </si>
  <si>
    <t>GREGORIO ALEXANDER GUTIERREZ RAMIRE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</si>
  <si>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</si>
  <si>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</si>
  <si>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</si>
  <si>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</si>
  <si>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</si>
  <si>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</si>
  <si>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</si>
  <si>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DARIO ALEXANDER GOMEZ PIÑA</t>
  </si>
  <si>
    <t>ESTARLIN JAVIER CANELO DEL ROSARIO</t>
  </si>
  <si>
    <t>YADILIS GUILLEN BRITO</t>
  </si>
  <si>
    <t>MABEL PEREZ MONERO</t>
  </si>
  <si>
    <t>MARIA ALEJANDRA LAZALA BONILLA</t>
  </si>
  <si>
    <t>EDWARD FRANCISCO CABRERA PELAEZ</t>
  </si>
  <si>
    <t>EMMANUEL ALEJANDRO DE LEON PEREZ</t>
  </si>
  <si>
    <t>ENMANUEL DE LA CRUZ ENCARNACION</t>
  </si>
  <si>
    <t>WILSON ADALBERTO JIMENEZ DIAZ</t>
  </si>
  <si>
    <t>JORDAN MARTE CRUZ</t>
  </si>
  <si>
    <t>ALEJANDRO JOSE MENDEZ SAINT-HILAIRE</t>
  </si>
  <si>
    <t>ISMAEL GREGORIO CUELLO SANCHEZ</t>
  </si>
  <si>
    <t>HECTOR EDUARDO SHEWOERER RUIZ</t>
  </si>
  <si>
    <t>DEPARTAMENTO DE GESTION EXTRA-HOSPITALARIA- DAEH</t>
  </si>
  <si>
    <t>SAMIRA CASTILLO DE ESPINAL</t>
  </si>
  <si>
    <t>ANALISTA DE CALIDAD EN LA GES</t>
  </si>
  <si>
    <t>STEFANY CHESTARO VALERIO</t>
  </si>
  <si>
    <t>VANESSA MARGARITA ESPINAL READ</t>
  </si>
  <si>
    <t>YANIRA MARTINEZ FRANCO</t>
  </si>
  <si>
    <t>ESTEFANY YULISA TAVAREZ HERNANDEZ</t>
  </si>
  <si>
    <t>ANTONIA PAOLA DE LA CRUZ ANGELES</t>
  </si>
  <si>
    <t>JEANNETTE RIVERA GONZALEZ</t>
  </si>
  <si>
    <t>ALTAGRACIA AMPARO PEÑA SUERO</t>
  </si>
  <si>
    <t>LOHANNA EDILI ESTEVEZ FARRIER</t>
  </si>
  <si>
    <t>MICHELLE LOPEZ RODRIGUEZ</t>
  </si>
  <si>
    <t>ARIANNA PATRICIA MONTILLA DE TAVARE</t>
  </si>
  <si>
    <t>DIVISION DE OPERACIONES-DAEH</t>
  </si>
  <si>
    <t>STENLLY DAHIANA ORTIZ ARIAS</t>
  </si>
  <si>
    <t>DEPARTAMENTO DE GESTION DE RIESGO Y PREPARACION Y RESPUESTA ANTE DESASTRES- DAEH</t>
  </si>
  <si>
    <t>LUISANNA MARGARITA MERCEDES DE CONC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</si>
  <si>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</si>
  <si>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</si>
  <si>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</si>
  <si>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</si>
  <si>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</si>
  <si>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</si>
  <si>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</si>
  <si>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</si>
  <si>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</si>
  <si>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DAVID RAFAEL VICENTE FABIAN</t>
  </si>
  <si>
    <t>HILARIO RAUL BAEZ MERAN</t>
  </si>
  <si>
    <t>LENIN ARISMENDY PEREZ CRUZ</t>
  </si>
  <si>
    <t>DEPARTAMENTO DE COORDINACION Y ENLACE CON LA RED PUBLICA DE SALUD-DAEH</t>
  </si>
  <si>
    <t>AMAZONA AURORA DE JESUS ROSARIO</t>
  </si>
  <si>
    <t>COORDINADOR (A)</t>
  </si>
  <si>
    <t>ESCANIA MAYERLIN REINOSO SANCHEZ</t>
  </si>
  <si>
    <t>SUPERVISOR(A)</t>
  </si>
  <si>
    <t>DIVISION DE GESTION A URGENCIAS Y EMERGENCIAS- DAEH</t>
  </si>
  <si>
    <t>LADY LAURA RODRIGUEZ REYES</t>
  </si>
  <si>
    <t>FUNCION</t>
  </si>
  <si>
    <t>ESTATUS</t>
  </si>
  <si>
    <t>GENERO</t>
  </si>
  <si>
    <t>FECHA DESIG.</t>
  </si>
  <si>
    <t>FECHA TERMINO</t>
  </si>
  <si>
    <t>TEMPORALES</t>
  </si>
  <si>
    <t>Femenino</t>
  </si>
  <si>
    <t>Masculino</t>
  </si>
  <si>
    <t>01/07/2025</t>
  </si>
  <si>
    <t>FECHA DESIG</t>
  </si>
  <si>
    <t>DIRECCION DE SERVICIOS DE ATENCION A EMERGENCIAS EXTRA HOSPITALARIA (DAEH)</t>
  </si>
  <si>
    <t>NOMINA PERSONAL TEMPORAL MES DE NOVIEMBRE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</si>
</sst>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4" fontId="0" fillId="0" borderId="0" xfId="0" applyNumberFormat="1"/>
    <xf numFmtId="0" fontId="18" fillId="33" borderId="0" xfId="0" applyFont="1" applyFill="1"/>
    <xf numFmtId="4" fontId="0" fillId="34" borderId="0" xfId="0" applyNumberFormat="1" applyFill="1"/>
    <xf numFmtId="0" fontId="19" fillId="0" borderId="0" xfId="0" applyFont="1"/>
    <xf numFmtId="164" fontId="19" fillId="0" borderId="0" xfId="0" applyNumberFormat="1" applyFont="1" applyAlignment="1">
      <alignment horizontal="right"/>
    </xf>
    <xf numFmtId="164" fontId="19" fillId="0" borderId="0" xfId="0" applyNumberFormat="1" applyFont="1"/>
    <xf numFmtId="4" fontId="19" fillId="0" borderId="0" xfId="0" applyNumberFormat="1" applyFont="1"/>
    <xf numFmtId="0" fontId="20" fillId="0" borderId="0" xfId="0" applyFont="1"/>
    <xf numFmtId="0" fontId="20" fillId="35" borderId="0" xfId="0" applyFont="1" applyFill="1" applyAlignment="1">
      <alignment horizontal="center"/>
    </xf>
    <xf numFmtId="164" fontId="20" fillId="35" borderId="0" xfId="0" applyNumberFormat="1" applyFont="1" applyFill="1" applyAlignment="1">
      <alignment horizontal="center"/>
    </xf>
    <xf numFmtId="4" fontId="20" fillId="35" borderId="0" xfId="0" applyNumberFormat="1" applyFont="1" applyFill="1" applyAlignment="1">
      <alignment horizontal="center"/>
    </xf>
    <xf numFmtId="4" fontId="20" fillId="0" borderId="10" xfId="0" applyNumberFormat="1" applyFont="1" applyBorder="1"/>
    <xf numFmtId="4" fontId="19" fillId="33" borderId="0" xfId="0" applyNumberFormat="1" applyFont="1" applyFill="1"/>
    <xf numFmtId="0" fontId="19" fillId="33" borderId="0" xfId="0" applyFont="1" applyFill="1"/>
    <xf numFmtId="164" fontId="19" fillId="33" borderId="0" xfId="0" applyNumberFormat="1" applyFont="1" applyFill="1" applyAlignment="1">
      <alignment horizontal="right"/>
    </xf>
    <xf numFmtId="164" fontId="19" fillId="33" borderId="0" xfId="0" applyNumberFormat="1" applyFont="1" applyFill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161925</xdr:rowOff>
    </xdr:from>
    <xdr:to>
      <xdr:col>1</xdr:col>
      <xdr:colOff>85725</xdr:colOff>
      <xdr:row>6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309427-901A-43AA-AA9C-989C7C0C9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438150" y="161925"/>
          <a:ext cx="20002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9FFAC-987F-4CF1-81F1-0E3AB34467B4}">
  <sheetPr>
    <tabColor rgb="FFFF0000"/>
  </sheetPr>
  <dimension ref="A4:O487"/>
  <sheetViews>
    <sheetView tabSelected="1" zoomScaleNormal="100" workbookViewId="0">
      <selection activeCell="B7" sqref="B7"/>
    </sheetView>
  </sheetViews>
  <sheetFormatPr defaultColWidth="9" defaultRowHeight="15" x14ac:dyDescent="0.25"/>
  <cols>
    <col min="1" max="1" width="30.85546875" style="4" customWidth="1"/>
    <col min="2" max="2" width="25.7109375" style="4" customWidth="1"/>
    <col min="3" max="3" width="14" style="4" customWidth="1"/>
    <col min="4" max="4" width="9.42578125" style="4" customWidth="1"/>
    <col min="5" max="5" width="10.42578125" style="5" customWidth="1"/>
    <col min="6" max="6" width="12.5703125" style="6" customWidth="1"/>
    <col min="7" max="7" width="17.5703125" style="7" customWidth="1"/>
    <col min="8" max="8" width="9" style="7"/>
    <col min="9" max="9" width="12.5703125" style="7" customWidth="1"/>
    <col min="10" max="10" width="12" style="7" customWidth="1"/>
    <col min="11" max="11" width="12.28515625" style="7" customWidth="1"/>
    <col min="12" max="12" width="12.5703125" style="7" customWidth="1"/>
    <col min="13" max="13" width="11.5703125" style="7" customWidth="1"/>
    <col min="14" max="14" width="13.140625" style="7" customWidth="1"/>
    <col min="15" max="15" width="14.140625" style="7" customWidth="1"/>
  </cols>
  <sheetData>
    <row r="4" spans="1:15" x14ac:dyDescent="0.25">
      <c r="B4" s="8" t="s">
        <v>411</v>
      </c>
    </row>
    <row r="5" spans="1:15" x14ac:dyDescent="0.25">
      <c r="B5" s="8" t="s">
        <v>412</v>
      </c>
    </row>
    <row r="9" spans="1:15" x14ac:dyDescent="0.25">
      <c r="A9" s="8" t="s">
        <v>10</v>
      </c>
    </row>
    <row r="10" spans="1:15" x14ac:dyDescent="0.25">
      <c r="A10" s="9" t="s">
        <v>0</v>
      </c>
      <c r="B10" s="9" t="s">
        <v>401</v>
      </c>
      <c r="C10" s="9" t="s">
        <v>402</v>
      </c>
      <c r="D10" s="9" t="s">
        <v>403</v>
      </c>
      <c r="E10" s="10" t="s">
        <v>410</v>
      </c>
      <c r="F10" s="10" t="s">
        <v>405</v>
      </c>
      <c r="G10" s="11" t="s">
        <v>1</v>
      </c>
      <c r="H10" s="11" t="s">
        <v>2</v>
      </c>
      <c r="I10" s="11" t="s">
        <v>3</v>
      </c>
      <c r="J10" s="11" t="s">
        <v>4</v>
      </c>
      <c r="K10" s="11" t="s">
        <v>5</v>
      </c>
      <c r="L10" s="11" t="s">
        <v>6</v>
      </c>
      <c r="M10" s="11" t="s">
        <v>7</v>
      </c>
      <c r="N10" s="11" t="s">
        <v>8</v>
      </c>
      <c r="O10" s="11" t="s">
        <v>9</v>
      </c>
    </row>
    <row r="11" spans="1:15" x14ac:dyDescent="0.25">
      <c r="A11" s="4" t="s">
        <v>27</v>
      </c>
      <c r="B11" s="4" t="s">
        <v>28</v>
      </c>
      <c r="C11" s="4" t="s">
        <v>406</v>
      </c>
      <c r="D11" s="4" t="s">
        <v>407</v>
      </c>
      <c r="E11" s="5">
        <v>45870</v>
      </c>
      <c r="F11" s="6">
        <v>46054</v>
      </c>
      <c r="G11" s="7">
        <v>150000</v>
      </c>
      <c r="H11" s="7">
        <v>0</v>
      </c>
      <c r="I11" s="7">
        <f t="shared" ref="I11:I20" si="0">+G11+H11</f>
        <v>150000</v>
      </c>
      <c r="J11" s="7">
        <v>4305</v>
      </c>
      <c r="K11" s="7">
        <v>23866.62</v>
      </c>
      <c r="L11" s="7">
        <v>4560</v>
      </c>
      <c r="M11" s="7">
        <v>25</v>
      </c>
      <c r="N11" s="7">
        <f t="shared" ref="N11:N20" si="1">+M11+L11+K11+J11</f>
        <v>32756.62</v>
      </c>
      <c r="O11" s="7">
        <f t="shared" ref="O11:O20" si="2">+I11-N11</f>
        <v>117243.38</v>
      </c>
    </row>
    <row r="12" spans="1:15" x14ac:dyDescent="0.25">
      <c r="A12" s="4" t="s">
        <v>17</v>
      </c>
      <c r="B12" s="4" t="s">
        <v>18</v>
      </c>
      <c r="C12" s="4" t="s">
        <v>406</v>
      </c>
      <c r="D12" s="4" t="s">
        <v>408</v>
      </c>
      <c r="E12" s="5">
        <v>45870</v>
      </c>
      <c r="F12" s="6">
        <v>46054</v>
      </c>
      <c r="G12" s="7">
        <v>150000</v>
      </c>
      <c r="H12" s="7">
        <v>0</v>
      </c>
      <c r="I12" s="7">
        <f t="shared" si="0"/>
        <v>150000</v>
      </c>
      <c r="J12" s="7">
        <v>4305</v>
      </c>
      <c r="K12" s="7">
        <v>23866.62</v>
      </c>
      <c r="L12" s="7">
        <v>4560</v>
      </c>
      <c r="M12" s="7">
        <v>25</v>
      </c>
      <c r="N12" s="7">
        <f t="shared" si="1"/>
        <v>32756.62</v>
      </c>
      <c r="O12" s="7">
        <f t="shared" si="2"/>
        <v>117243.38</v>
      </c>
    </row>
    <row r="13" spans="1:15" x14ac:dyDescent="0.25">
      <c r="A13" s="4" t="s">
        <v>13</v>
      </c>
      <c r="B13" s="4" t="s">
        <v>14</v>
      </c>
      <c r="C13" s="4" t="s">
        <v>406</v>
      </c>
      <c r="D13" s="4" t="s">
        <v>408</v>
      </c>
      <c r="E13" s="5">
        <v>45931</v>
      </c>
      <c r="F13" s="6">
        <v>46113</v>
      </c>
      <c r="G13" s="7">
        <v>128000</v>
      </c>
      <c r="H13" s="7">
        <v>0</v>
      </c>
      <c r="I13" s="7">
        <f t="shared" si="0"/>
        <v>128000</v>
      </c>
      <c r="J13" s="7">
        <v>3673.6</v>
      </c>
      <c r="K13" s="7">
        <v>18211.72</v>
      </c>
      <c r="L13" s="7">
        <v>3891.2</v>
      </c>
      <c r="M13" s="7">
        <v>1944.78</v>
      </c>
      <c r="N13" s="7">
        <f t="shared" si="1"/>
        <v>27721.3</v>
      </c>
      <c r="O13" s="7">
        <f t="shared" si="2"/>
        <v>100278.7</v>
      </c>
    </row>
    <row r="14" spans="1:15" x14ac:dyDescent="0.25">
      <c r="A14" s="4" t="s">
        <v>15</v>
      </c>
      <c r="B14" s="4" t="s">
        <v>16</v>
      </c>
      <c r="C14" s="4" t="s">
        <v>406</v>
      </c>
      <c r="D14" s="4" t="s">
        <v>407</v>
      </c>
      <c r="E14" s="5">
        <v>45870</v>
      </c>
      <c r="F14" s="6">
        <v>46054</v>
      </c>
      <c r="G14" s="7">
        <v>105000</v>
      </c>
      <c r="H14" s="7">
        <v>0</v>
      </c>
      <c r="I14" s="7">
        <f t="shared" si="0"/>
        <v>105000</v>
      </c>
      <c r="J14" s="7">
        <v>3013.5</v>
      </c>
      <c r="K14" s="7">
        <v>13281.49</v>
      </c>
      <c r="L14" s="7">
        <v>3192</v>
      </c>
      <c r="M14" s="7">
        <v>3624.02</v>
      </c>
      <c r="N14" s="7">
        <f t="shared" si="1"/>
        <v>23111.010000000002</v>
      </c>
      <c r="O14" s="7">
        <f t="shared" si="2"/>
        <v>81888.989999999991</v>
      </c>
    </row>
    <row r="15" spans="1:15" x14ac:dyDescent="0.25">
      <c r="A15" s="4" t="s">
        <v>23</v>
      </c>
      <c r="B15" s="4" t="s">
        <v>24</v>
      </c>
      <c r="C15" s="4" t="s">
        <v>406</v>
      </c>
      <c r="D15" s="4" t="s">
        <v>407</v>
      </c>
      <c r="E15" s="5">
        <v>45839</v>
      </c>
      <c r="F15" s="6">
        <v>46023</v>
      </c>
      <c r="G15" s="7">
        <v>76000</v>
      </c>
      <c r="H15" s="7">
        <v>0</v>
      </c>
      <c r="I15" s="7">
        <f t="shared" si="0"/>
        <v>76000</v>
      </c>
      <c r="J15" s="7">
        <v>2181.1999999999998</v>
      </c>
      <c r="K15" s="7">
        <v>6497.56</v>
      </c>
      <c r="L15" s="7">
        <v>2310.4</v>
      </c>
      <c r="M15" s="7">
        <v>25</v>
      </c>
      <c r="N15" s="7">
        <f t="shared" si="1"/>
        <v>11014.16</v>
      </c>
      <c r="O15" s="7">
        <f t="shared" si="2"/>
        <v>64985.84</v>
      </c>
    </row>
    <row r="16" spans="1:15" x14ac:dyDescent="0.25">
      <c r="A16" s="4" t="s">
        <v>11</v>
      </c>
      <c r="B16" s="4" t="s">
        <v>12</v>
      </c>
      <c r="C16" s="4" t="s">
        <v>406</v>
      </c>
      <c r="D16" s="4" t="s">
        <v>408</v>
      </c>
      <c r="E16" s="5">
        <v>45901</v>
      </c>
      <c r="F16" s="6">
        <v>46082</v>
      </c>
      <c r="G16" s="7">
        <v>50000</v>
      </c>
      <c r="H16" s="7">
        <v>0</v>
      </c>
      <c r="I16" s="7">
        <f t="shared" si="0"/>
        <v>50000</v>
      </c>
      <c r="J16" s="7">
        <v>1435</v>
      </c>
      <c r="K16" s="7">
        <v>1854</v>
      </c>
      <c r="L16" s="7">
        <v>1520</v>
      </c>
      <c r="M16" s="7">
        <v>25</v>
      </c>
      <c r="N16" s="7">
        <f t="shared" si="1"/>
        <v>4834</v>
      </c>
      <c r="O16" s="7">
        <f t="shared" si="2"/>
        <v>45166</v>
      </c>
    </row>
    <row r="17" spans="1:15" x14ac:dyDescent="0.25">
      <c r="A17" s="4" t="s">
        <v>25</v>
      </c>
      <c r="B17" s="4" t="s">
        <v>26</v>
      </c>
      <c r="C17" s="4" t="s">
        <v>406</v>
      </c>
      <c r="D17" s="4" t="s">
        <v>407</v>
      </c>
      <c r="E17" s="5">
        <v>45839</v>
      </c>
      <c r="F17" s="6">
        <v>46023</v>
      </c>
      <c r="G17" s="7">
        <v>45000</v>
      </c>
      <c r="H17" s="7">
        <v>0</v>
      </c>
      <c r="I17" s="7">
        <f t="shared" si="0"/>
        <v>45000</v>
      </c>
      <c r="J17" s="7">
        <v>1291.5</v>
      </c>
      <c r="K17" s="7">
        <v>1148.33</v>
      </c>
      <c r="L17" s="7">
        <v>1368</v>
      </c>
      <c r="M17" s="7">
        <v>25</v>
      </c>
      <c r="N17" s="7">
        <f t="shared" si="1"/>
        <v>3832.83</v>
      </c>
      <c r="O17" s="7">
        <f t="shared" si="2"/>
        <v>41167.17</v>
      </c>
    </row>
    <row r="18" spans="1:15" x14ac:dyDescent="0.25">
      <c r="A18" s="4" t="s">
        <v>19</v>
      </c>
      <c r="B18" s="4" t="s">
        <v>20</v>
      </c>
      <c r="C18" s="4" t="s">
        <v>406</v>
      </c>
      <c r="D18" s="4" t="s">
        <v>408</v>
      </c>
      <c r="E18" s="5">
        <v>45901</v>
      </c>
      <c r="F18" s="6">
        <v>46082</v>
      </c>
      <c r="G18" s="7">
        <v>55000</v>
      </c>
      <c r="H18" s="7">
        <v>0</v>
      </c>
      <c r="I18" s="7">
        <f t="shared" si="0"/>
        <v>55000</v>
      </c>
      <c r="J18" s="7">
        <v>1578.5</v>
      </c>
      <c r="K18" s="7">
        <v>2559.6799999999998</v>
      </c>
      <c r="L18" s="7">
        <v>1672</v>
      </c>
      <c r="M18" s="7">
        <v>25</v>
      </c>
      <c r="N18" s="7">
        <f t="shared" si="1"/>
        <v>5835.18</v>
      </c>
      <c r="O18" s="7">
        <f t="shared" si="2"/>
        <v>49164.82</v>
      </c>
    </row>
    <row r="19" spans="1:15" x14ac:dyDescent="0.25">
      <c r="A19" s="4" t="s">
        <v>21</v>
      </c>
      <c r="B19" s="4" t="s">
        <v>20</v>
      </c>
      <c r="C19" s="4" t="s">
        <v>406</v>
      </c>
      <c r="D19" s="4" t="s">
        <v>407</v>
      </c>
      <c r="E19" s="5">
        <v>45901</v>
      </c>
      <c r="F19" s="6">
        <v>46082</v>
      </c>
      <c r="G19" s="7">
        <v>55000</v>
      </c>
      <c r="H19" s="7">
        <v>0</v>
      </c>
      <c r="I19" s="7">
        <f t="shared" si="0"/>
        <v>55000</v>
      </c>
      <c r="J19" s="7">
        <v>1578.5</v>
      </c>
      <c r="K19" s="7">
        <v>2559.6799999999998</v>
      </c>
      <c r="L19" s="7">
        <v>1672</v>
      </c>
      <c r="M19" s="7">
        <v>25</v>
      </c>
      <c r="N19" s="7">
        <f t="shared" si="1"/>
        <v>5835.18</v>
      </c>
      <c r="O19" s="7">
        <f t="shared" si="2"/>
        <v>49164.82</v>
      </c>
    </row>
    <row r="20" spans="1:15" x14ac:dyDescent="0.25">
      <c r="A20" s="4" t="s">
        <v>22</v>
      </c>
      <c r="B20" s="4" t="s">
        <v>20</v>
      </c>
      <c r="C20" s="4" t="s">
        <v>406</v>
      </c>
      <c r="D20" s="4" t="s">
        <v>408</v>
      </c>
      <c r="E20" s="5">
        <v>45931</v>
      </c>
      <c r="F20" s="6">
        <v>46113</v>
      </c>
      <c r="G20" s="7">
        <v>55000</v>
      </c>
      <c r="H20" s="7">
        <v>0</v>
      </c>
      <c r="I20" s="7">
        <f t="shared" si="0"/>
        <v>55000</v>
      </c>
      <c r="J20" s="7">
        <v>1578.5</v>
      </c>
      <c r="K20" s="7">
        <v>2559.6799999999998</v>
      </c>
      <c r="L20" s="7">
        <v>1672</v>
      </c>
      <c r="M20" s="7">
        <v>25</v>
      </c>
      <c r="N20" s="7">
        <f t="shared" si="1"/>
        <v>5835.18</v>
      </c>
      <c r="O20" s="7">
        <f t="shared" si="2"/>
        <v>49164.82</v>
      </c>
    </row>
    <row r="21" spans="1:15" ht="15.75" thickBot="1" x14ac:dyDescent="0.3">
      <c r="D21" s="4">
        <v>10</v>
      </c>
      <c r="G21" s="12">
        <f>SUM(G11:G20)</f>
        <v>869000</v>
      </c>
      <c r="H21" s="12">
        <f t="shared" ref="H21:O21" si="3">SUM(H11:H20)</f>
        <v>0</v>
      </c>
      <c r="I21" s="12">
        <f t="shared" si="3"/>
        <v>869000</v>
      </c>
      <c r="J21" s="12">
        <f t="shared" si="3"/>
        <v>24940.3</v>
      </c>
      <c r="K21" s="12">
        <f t="shared" si="3"/>
        <v>96405.379999999976</v>
      </c>
      <c r="L21" s="12">
        <f t="shared" si="3"/>
        <v>26417.600000000002</v>
      </c>
      <c r="M21" s="12">
        <f t="shared" si="3"/>
        <v>5768.8</v>
      </c>
      <c r="N21" s="12">
        <f t="shared" si="3"/>
        <v>153532.07999999996</v>
      </c>
      <c r="O21" s="12">
        <f t="shared" si="3"/>
        <v>715467.91999999993</v>
      </c>
    </row>
    <row r="23" spans="1:15" x14ac:dyDescent="0.25">
      <c r="A23" s="8" t="s">
        <v>208</v>
      </c>
    </row>
    <row r="24" spans="1:15" x14ac:dyDescent="0.25">
      <c r="A24" s="9" t="s">
        <v>0</v>
      </c>
      <c r="B24" s="9" t="s">
        <v>401</v>
      </c>
      <c r="C24" s="9" t="s">
        <v>402</v>
      </c>
      <c r="D24" s="9" t="s">
        <v>403</v>
      </c>
      <c r="E24" s="10" t="s">
        <v>410</v>
      </c>
      <c r="F24" s="10" t="s">
        <v>405</v>
      </c>
      <c r="G24" s="11" t="s">
        <v>1</v>
      </c>
      <c r="H24" s="11" t="s">
        <v>2</v>
      </c>
      <c r="I24" s="11" t="s">
        <v>3</v>
      </c>
      <c r="J24" s="11" t="s">
        <v>4</v>
      </c>
      <c r="K24" s="11" t="s">
        <v>5</v>
      </c>
      <c r="L24" s="11" t="s">
        <v>6</v>
      </c>
      <c r="M24" s="11" t="s">
        <v>7</v>
      </c>
      <c r="N24" s="11" t="s">
        <v>8</v>
      </c>
      <c r="O24" s="11" t="s">
        <v>9</v>
      </c>
    </row>
    <row r="25" spans="1:15" x14ac:dyDescent="0.25">
      <c r="A25" s="4" t="s">
        <v>243</v>
      </c>
      <c r="B25" s="4" t="s">
        <v>244</v>
      </c>
      <c r="C25" s="4" t="s">
        <v>406</v>
      </c>
      <c r="D25" s="4" t="s">
        <v>407</v>
      </c>
      <c r="E25" s="5">
        <v>45839</v>
      </c>
      <c r="F25" s="6">
        <v>46023</v>
      </c>
      <c r="G25" s="7">
        <v>150000</v>
      </c>
      <c r="H25" s="7">
        <v>0</v>
      </c>
      <c r="I25" s="7">
        <f t="shared" ref="I25:I54" si="4">+G25+H25</f>
        <v>150000</v>
      </c>
      <c r="J25" s="7">
        <v>4305</v>
      </c>
      <c r="K25" s="7">
        <v>23866.62</v>
      </c>
      <c r="L25" s="7">
        <v>4560</v>
      </c>
      <c r="M25" s="7">
        <v>25</v>
      </c>
      <c r="N25" s="7">
        <f t="shared" ref="N25:N54" si="5">+M25+L25+K25+J25</f>
        <v>32756.62</v>
      </c>
      <c r="O25" s="7">
        <f t="shared" ref="O25:O54" si="6">+I25-N25</f>
        <v>117243.38</v>
      </c>
    </row>
    <row r="26" spans="1:15" x14ac:dyDescent="0.25">
      <c r="A26" s="4" t="s">
        <v>212</v>
      </c>
      <c r="B26" s="4" t="s">
        <v>213</v>
      </c>
      <c r="C26" s="4" t="s">
        <v>406</v>
      </c>
      <c r="D26" s="4" t="s">
        <v>408</v>
      </c>
      <c r="E26" s="5">
        <v>45962</v>
      </c>
      <c r="F26" s="6">
        <v>46143</v>
      </c>
      <c r="G26" s="7">
        <v>128000</v>
      </c>
      <c r="H26" s="7">
        <v>0</v>
      </c>
      <c r="I26" s="7">
        <f t="shared" si="4"/>
        <v>128000</v>
      </c>
      <c r="J26" s="7">
        <v>3673.6</v>
      </c>
      <c r="K26" s="7">
        <v>18691.669999999998</v>
      </c>
      <c r="L26" s="7">
        <v>3891.2</v>
      </c>
      <c r="M26" s="7">
        <v>2586.96</v>
      </c>
      <c r="N26" s="7">
        <f t="shared" si="5"/>
        <v>28843.429999999997</v>
      </c>
      <c r="O26" s="7">
        <f t="shared" si="6"/>
        <v>99156.57</v>
      </c>
    </row>
    <row r="27" spans="1:15" x14ac:dyDescent="0.25">
      <c r="A27" s="4" t="s">
        <v>226</v>
      </c>
      <c r="B27" s="4" t="s">
        <v>73</v>
      </c>
      <c r="C27" s="4" t="s">
        <v>406</v>
      </c>
      <c r="D27" s="4" t="s">
        <v>407</v>
      </c>
      <c r="E27" s="6">
        <v>45992</v>
      </c>
      <c r="F27" s="6">
        <v>46174</v>
      </c>
      <c r="G27" s="7">
        <v>128000</v>
      </c>
      <c r="H27" s="7">
        <v>0</v>
      </c>
      <c r="I27" s="7">
        <f t="shared" si="4"/>
        <v>128000</v>
      </c>
      <c r="J27" s="7">
        <v>3673.6</v>
      </c>
      <c r="K27" s="7">
        <v>18691.669999999998</v>
      </c>
      <c r="L27" s="7">
        <v>3891.2</v>
      </c>
      <c r="M27" s="7">
        <v>20914.89</v>
      </c>
      <c r="N27" s="7">
        <f t="shared" si="5"/>
        <v>47171.359999999993</v>
      </c>
      <c r="O27" s="7">
        <f t="shared" si="6"/>
        <v>80828.640000000014</v>
      </c>
    </row>
    <row r="28" spans="1:15" x14ac:dyDescent="0.25">
      <c r="A28" s="4" t="s">
        <v>227</v>
      </c>
      <c r="B28" s="4" t="s">
        <v>73</v>
      </c>
      <c r="C28" s="4" t="s">
        <v>406</v>
      </c>
      <c r="D28" s="4" t="s">
        <v>407</v>
      </c>
      <c r="E28" s="5">
        <v>45992</v>
      </c>
      <c r="F28" s="5">
        <v>46174</v>
      </c>
      <c r="G28" s="7">
        <v>128000</v>
      </c>
      <c r="H28" s="7">
        <v>0</v>
      </c>
      <c r="I28" s="7">
        <f t="shared" si="4"/>
        <v>128000</v>
      </c>
      <c r="J28" s="7">
        <v>3673.6</v>
      </c>
      <c r="K28" s="7">
        <v>18211.72</v>
      </c>
      <c r="L28" s="7">
        <v>3891.2</v>
      </c>
      <c r="M28" s="7">
        <v>1944.78</v>
      </c>
      <c r="N28" s="7">
        <f t="shared" si="5"/>
        <v>27721.3</v>
      </c>
      <c r="O28" s="7">
        <f t="shared" si="6"/>
        <v>100278.7</v>
      </c>
    </row>
    <row r="29" spans="1:15" x14ac:dyDescent="0.25">
      <c r="A29" s="4" t="s">
        <v>230</v>
      </c>
      <c r="B29" s="4" t="s">
        <v>231</v>
      </c>
      <c r="C29" s="4" t="s">
        <v>406</v>
      </c>
      <c r="D29" s="4" t="s">
        <v>408</v>
      </c>
      <c r="E29" s="5">
        <v>45839</v>
      </c>
      <c r="F29" s="6">
        <v>46023</v>
      </c>
      <c r="G29" s="7">
        <v>128000</v>
      </c>
      <c r="H29" s="7">
        <v>0</v>
      </c>
      <c r="I29" s="7">
        <f t="shared" si="4"/>
        <v>128000</v>
      </c>
      <c r="J29" s="7">
        <v>3673.6</v>
      </c>
      <c r="K29" s="7">
        <v>18691.669999999998</v>
      </c>
      <c r="L29" s="7">
        <v>3891.2</v>
      </c>
      <c r="M29" s="7">
        <v>665.49</v>
      </c>
      <c r="N29" s="7">
        <f t="shared" si="5"/>
        <v>26921.959999999995</v>
      </c>
      <c r="O29" s="7">
        <f t="shared" si="6"/>
        <v>101078.04000000001</v>
      </c>
    </row>
    <row r="30" spans="1:15" x14ac:dyDescent="0.25">
      <c r="A30" s="4" t="s">
        <v>236</v>
      </c>
      <c r="B30" s="4" t="s">
        <v>237</v>
      </c>
      <c r="C30" s="4" t="s">
        <v>406</v>
      </c>
      <c r="D30" s="4" t="s">
        <v>408</v>
      </c>
      <c r="E30" s="5">
        <v>45839</v>
      </c>
      <c r="F30" s="6">
        <v>46023</v>
      </c>
      <c r="G30" s="7">
        <v>128000</v>
      </c>
      <c r="H30" s="7">
        <v>0</v>
      </c>
      <c r="I30" s="7">
        <f t="shared" si="4"/>
        <v>128000</v>
      </c>
      <c r="J30" s="7">
        <v>3673.6</v>
      </c>
      <c r="K30" s="7">
        <v>18691.669999999998</v>
      </c>
      <c r="L30" s="7">
        <v>3891.2</v>
      </c>
      <c r="M30" s="7">
        <v>25</v>
      </c>
      <c r="N30" s="7">
        <f t="shared" si="5"/>
        <v>26281.469999999998</v>
      </c>
      <c r="O30" s="7">
        <f t="shared" si="6"/>
        <v>101718.53</v>
      </c>
    </row>
    <row r="31" spans="1:15" x14ac:dyDescent="0.25">
      <c r="A31" s="4" t="s">
        <v>245</v>
      </c>
      <c r="B31" s="4" t="s">
        <v>61</v>
      </c>
      <c r="C31" s="4" t="s">
        <v>406</v>
      </c>
      <c r="D31" s="4" t="s">
        <v>407</v>
      </c>
      <c r="E31" s="5">
        <v>45870</v>
      </c>
      <c r="F31" s="6">
        <v>46054</v>
      </c>
      <c r="G31" s="7">
        <v>105000</v>
      </c>
      <c r="H31" s="7">
        <v>0</v>
      </c>
      <c r="I31" s="7">
        <f t="shared" si="4"/>
        <v>105000</v>
      </c>
      <c r="J31" s="7">
        <v>3013.5</v>
      </c>
      <c r="K31" s="7">
        <v>13281.49</v>
      </c>
      <c r="L31" s="7">
        <v>3192</v>
      </c>
      <c r="M31" s="7">
        <v>25</v>
      </c>
      <c r="N31" s="7">
        <f t="shared" si="5"/>
        <v>19511.989999999998</v>
      </c>
      <c r="O31" s="7">
        <f t="shared" si="6"/>
        <v>85488.010000000009</v>
      </c>
    </row>
    <row r="32" spans="1:15" x14ac:dyDescent="0.25">
      <c r="A32" s="4" t="s">
        <v>218</v>
      </c>
      <c r="B32" s="4" t="s">
        <v>219</v>
      </c>
      <c r="C32" s="4" t="s">
        <v>406</v>
      </c>
      <c r="D32" s="4" t="s">
        <v>407</v>
      </c>
      <c r="E32" s="5">
        <v>45901</v>
      </c>
      <c r="F32" s="6">
        <v>46082</v>
      </c>
      <c r="G32" s="7">
        <v>105000</v>
      </c>
      <c r="H32" s="7">
        <v>0</v>
      </c>
      <c r="I32" s="7">
        <f t="shared" si="4"/>
        <v>105000</v>
      </c>
      <c r="J32" s="7">
        <v>3013.5</v>
      </c>
      <c r="K32" s="7">
        <v>13281.49</v>
      </c>
      <c r="L32" s="7">
        <v>3192</v>
      </c>
      <c r="M32" s="7">
        <f>25+5000+5398.53</f>
        <v>10423.529999999999</v>
      </c>
      <c r="N32" s="7">
        <f t="shared" si="5"/>
        <v>29910.519999999997</v>
      </c>
      <c r="O32" s="7">
        <f t="shared" si="6"/>
        <v>75089.48000000001</v>
      </c>
    </row>
    <row r="33" spans="1:15" x14ac:dyDescent="0.25">
      <c r="A33" s="4" t="s">
        <v>228</v>
      </c>
      <c r="B33" s="4" t="s">
        <v>31</v>
      </c>
      <c r="C33" s="4" t="s">
        <v>406</v>
      </c>
      <c r="D33" s="4" t="s">
        <v>407</v>
      </c>
      <c r="E33" s="5">
        <v>45992</v>
      </c>
      <c r="F33" s="5">
        <v>46174</v>
      </c>
      <c r="G33" s="7">
        <v>76000</v>
      </c>
      <c r="H33" s="7">
        <v>0</v>
      </c>
      <c r="I33" s="7">
        <f t="shared" si="4"/>
        <v>76000</v>
      </c>
      <c r="J33" s="7">
        <v>2181.1999999999998</v>
      </c>
      <c r="K33" s="7">
        <v>6497.56</v>
      </c>
      <c r="L33" s="7">
        <v>2310.4</v>
      </c>
      <c r="M33" s="7">
        <v>10025</v>
      </c>
      <c r="N33" s="7">
        <f t="shared" si="5"/>
        <v>21014.16</v>
      </c>
      <c r="O33" s="7">
        <f t="shared" si="6"/>
        <v>54985.84</v>
      </c>
    </row>
    <row r="34" spans="1:15" x14ac:dyDescent="0.25">
      <c r="A34" s="4" t="s">
        <v>229</v>
      </c>
      <c r="B34" s="4" t="s">
        <v>31</v>
      </c>
      <c r="C34" s="4" t="s">
        <v>406</v>
      </c>
      <c r="D34" s="4" t="s">
        <v>407</v>
      </c>
      <c r="E34" s="5">
        <v>45992</v>
      </c>
      <c r="F34" s="5">
        <v>46174</v>
      </c>
      <c r="G34" s="7">
        <v>76000</v>
      </c>
      <c r="H34" s="7">
        <v>0</v>
      </c>
      <c r="I34" s="7">
        <f t="shared" si="4"/>
        <v>76000</v>
      </c>
      <c r="J34" s="7">
        <v>2181.1999999999998</v>
      </c>
      <c r="K34" s="7">
        <v>6497.56</v>
      </c>
      <c r="L34" s="7">
        <v>2310.4</v>
      </c>
      <c r="M34" s="7">
        <v>665.49</v>
      </c>
      <c r="N34" s="7">
        <f t="shared" si="5"/>
        <v>11654.650000000001</v>
      </c>
      <c r="O34" s="7">
        <f t="shared" si="6"/>
        <v>64345.35</v>
      </c>
    </row>
    <row r="35" spans="1:15" x14ac:dyDescent="0.25">
      <c r="A35" s="4" t="s">
        <v>238</v>
      </c>
      <c r="B35" s="4" t="s">
        <v>31</v>
      </c>
      <c r="C35" s="4" t="s">
        <v>406</v>
      </c>
      <c r="D35" s="4" t="s">
        <v>407</v>
      </c>
      <c r="E35" s="5">
        <v>45839</v>
      </c>
      <c r="F35" s="6">
        <v>46023</v>
      </c>
      <c r="G35" s="7">
        <v>76000</v>
      </c>
      <c r="H35" s="7">
        <v>0</v>
      </c>
      <c r="I35" s="7">
        <f t="shared" si="4"/>
        <v>76000</v>
      </c>
      <c r="J35" s="7">
        <v>2181.1999999999998</v>
      </c>
      <c r="K35" s="7">
        <v>6113.6</v>
      </c>
      <c r="L35" s="7">
        <v>2310.4</v>
      </c>
      <c r="M35" s="7">
        <v>1944.78</v>
      </c>
      <c r="N35" s="7">
        <f t="shared" si="5"/>
        <v>12549.98</v>
      </c>
      <c r="O35" s="7">
        <f t="shared" si="6"/>
        <v>63450.020000000004</v>
      </c>
    </row>
    <row r="36" spans="1:15" x14ac:dyDescent="0.25">
      <c r="A36" s="4" t="s">
        <v>224</v>
      </c>
      <c r="B36" s="4" t="s">
        <v>225</v>
      </c>
      <c r="C36" s="4" t="s">
        <v>406</v>
      </c>
      <c r="D36" s="4" t="s">
        <v>407</v>
      </c>
      <c r="E36" s="5">
        <v>45962</v>
      </c>
      <c r="F36" s="6">
        <v>46143</v>
      </c>
      <c r="G36" s="7">
        <v>76000</v>
      </c>
      <c r="H36" s="7">
        <v>0</v>
      </c>
      <c r="I36" s="7">
        <f t="shared" si="4"/>
        <v>76000</v>
      </c>
      <c r="J36" s="7">
        <v>2181.1999999999998</v>
      </c>
      <c r="K36" s="7">
        <v>6497.56</v>
      </c>
      <c r="L36" s="7">
        <v>2310.4</v>
      </c>
      <c r="M36" s="7">
        <v>25</v>
      </c>
      <c r="N36" s="7">
        <f t="shared" si="5"/>
        <v>11014.16</v>
      </c>
      <c r="O36" s="7">
        <f t="shared" si="6"/>
        <v>64985.84</v>
      </c>
    </row>
    <row r="37" spans="1:15" x14ac:dyDescent="0.25">
      <c r="A37" s="4" t="s">
        <v>216</v>
      </c>
      <c r="B37" s="4" t="s">
        <v>217</v>
      </c>
      <c r="C37" s="4" t="s">
        <v>406</v>
      </c>
      <c r="D37" s="4" t="s">
        <v>407</v>
      </c>
      <c r="E37" s="5">
        <v>45901</v>
      </c>
      <c r="F37" s="6">
        <v>46082</v>
      </c>
      <c r="G37" s="7">
        <v>76000</v>
      </c>
      <c r="H37" s="7">
        <v>0</v>
      </c>
      <c r="I37" s="7">
        <f t="shared" si="4"/>
        <v>76000</v>
      </c>
      <c r="J37" s="7">
        <v>2181.1999999999998</v>
      </c>
      <c r="K37" s="7">
        <v>6497.56</v>
      </c>
      <c r="L37" s="7">
        <v>2310.4</v>
      </c>
      <c r="M37" s="7">
        <v>25</v>
      </c>
      <c r="N37" s="7">
        <f t="shared" si="5"/>
        <v>11014.16</v>
      </c>
      <c r="O37" s="7">
        <f t="shared" si="6"/>
        <v>64985.84</v>
      </c>
    </row>
    <row r="38" spans="1:15" x14ac:dyDescent="0.25">
      <c r="A38" s="4" t="s">
        <v>209</v>
      </c>
      <c r="B38" s="4" t="s">
        <v>43</v>
      </c>
      <c r="C38" s="4" t="s">
        <v>406</v>
      </c>
      <c r="D38" s="4" t="s">
        <v>407</v>
      </c>
      <c r="E38" s="5">
        <v>45901</v>
      </c>
      <c r="F38" s="6">
        <v>46082</v>
      </c>
      <c r="G38" s="7">
        <v>76000</v>
      </c>
      <c r="H38" s="7">
        <v>0</v>
      </c>
      <c r="I38" s="7">
        <f t="shared" si="4"/>
        <v>76000</v>
      </c>
      <c r="J38" s="7">
        <v>2181.1999999999998</v>
      </c>
      <c r="K38" s="7">
        <v>6497.56</v>
      </c>
      <c r="L38" s="7">
        <v>2310.4</v>
      </c>
      <c r="M38" s="7">
        <v>25</v>
      </c>
      <c r="N38" s="7">
        <f t="shared" si="5"/>
        <v>11014.16</v>
      </c>
      <c r="O38" s="7">
        <f t="shared" si="6"/>
        <v>64985.84</v>
      </c>
    </row>
    <row r="39" spans="1:15" x14ac:dyDescent="0.25">
      <c r="A39" s="4" t="s">
        <v>210</v>
      </c>
      <c r="B39" s="4" t="s">
        <v>43</v>
      </c>
      <c r="C39" s="4" t="s">
        <v>406</v>
      </c>
      <c r="D39" s="4" t="s">
        <v>407</v>
      </c>
      <c r="E39" s="5">
        <v>45839</v>
      </c>
      <c r="F39" s="6">
        <v>46023</v>
      </c>
      <c r="G39" s="7">
        <v>76000</v>
      </c>
      <c r="H39" s="7">
        <v>0</v>
      </c>
      <c r="I39" s="7">
        <f t="shared" si="4"/>
        <v>76000</v>
      </c>
      <c r="J39" s="7">
        <v>2181.1999999999998</v>
      </c>
      <c r="K39" s="7">
        <v>6497.56</v>
      </c>
      <c r="L39" s="7">
        <v>2310.4</v>
      </c>
      <c r="M39" s="7">
        <v>11754.8</v>
      </c>
      <c r="N39" s="7">
        <f t="shared" si="5"/>
        <v>22743.96</v>
      </c>
      <c r="O39" s="7">
        <f t="shared" si="6"/>
        <v>53256.04</v>
      </c>
    </row>
    <row r="40" spans="1:15" x14ac:dyDescent="0.25">
      <c r="A40" s="4" t="s">
        <v>211</v>
      </c>
      <c r="B40" s="4" t="s">
        <v>43</v>
      </c>
      <c r="C40" s="4" t="s">
        <v>406</v>
      </c>
      <c r="D40" s="4" t="s">
        <v>407</v>
      </c>
      <c r="E40" s="5">
        <v>45870</v>
      </c>
      <c r="F40" s="6">
        <v>46054</v>
      </c>
      <c r="G40" s="7">
        <v>76000</v>
      </c>
      <c r="H40" s="7">
        <v>0</v>
      </c>
      <c r="I40" s="7">
        <f t="shared" si="4"/>
        <v>76000</v>
      </c>
      <c r="J40" s="7">
        <v>2181.1999999999998</v>
      </c>
      <c r="K40" s="7">
        <v>6497.56</v>
      </c>
      <c r="L40" s="7">
        <v>2310.4</v>
      </c>
      <c r="M40" s="7">
        <v>25</v>
      </c>
      <c r="N40" s="7">
        <f t="shared" si="5"/>
        <v>11014.16</v>
      </c>
      <c r="O40" s="7">
        <f t="shared" si="6"/>
        <v>64985.84</v>
      </c>
    </row>
    <row r="41" spans="1:15" x14ac:dyDescent="0.25">
      <c r="A41" s="4" t="s">
        <v>214</v>
      </c>
      <c r="B41" s="4" t="s">
        <v>43</v>
      </c>
      <c r="C41" s="4" t="s">
        <v>406</v>
      </c>
      <c r="D41" s="4" t="s">
        <v>407</v>
      </c>
      <c r="E41" s="5">
        <v>45870</v>
      </c>
      <c r="F41" s="6">
        <v>46054</v>
      </c>
      <c r="G41" s="7">
        <v>66000</v>
      </c>
      <c r="H41" s="7">
        <v>0</v>
      </c>
      <c r="I41" s="7">
        <f t="shared" si="4"/>
        <v>66000</v>
      </c>
      <c r="J41" s="7">
        <v>1894.2</v>
      </c>
      <c r="K41" s="7">
        <v>4615.76</v>
      </c>
      <c r="L41" s="7">
        <v>2006.4</v>
      </c>
      <c r="M41" s="7">
        <v>25</v>
      </c>
      <c r="N41" s="7">
        <f t="shared" si="5"/>
        <v>8541.36</v>
      </c>
      <c r="O41" s="7">
        <f t="shared" si="6"/>
        <v>57458.64</v>
      </c>
    </row>
    <row r="42" spans="1:15" x14ac:dyDescent="0.25">
      <c r="A42" s="4" t="s">
        <v>220</v>
      </c>
      <c r="B42" s="4" t="s">
        <v>43</v>
      </c>
      <c r="C42" s="4" t="s">
        <v>406</v>
      </c>
      <c r="D42" s="4" t="s">
        <v>408</v>
      </c>
      <c r="E42" s="5">
        <v>45901</v>
      </c>
      <c r="F42" s="6">
        <v>46082</v>
      </c>
      <c r="G42" s="7">
        <v>76000</v>
      </c>
      <c r="H42" s="7">
        <v>0</v>
      </c>
      <c r="I42" s="7">
        <f t="shared" si="4"/>
        <v>76000</v>
      </c>
      <c r="J42" s="7">
        <v>2181.1999999999998</v>
      </c>
      <c r="K42" s="7">
        <v>6113.6</v>
      </c>
      <c r="L42" s="7">
        <v>2310.4</v>
      </c>
      <c r="M42" s="7">
        <v>29870.11</v>
      </c>
      <c r="N42" s="7">
        <f t="shared" si="5"/>
        <v>40475.31</v>
      </c>
      <c r="O42" s="7">
        <f t="shared" si="6"/>
        <v>35524.69</v>
      </c>
    </row>
    <row r="43" spans="1:15" x14ac:dyDescent="0.25">
      <c r="A43" s="4" t="s">
        <v>221</v>
      </c>
      <c r="B43" s="4" t="s">
        <v>43</v>
      </c>
      <c r="C43" s="4" t="s">
        <v>406</v>
      </c>
      <c r="D43" s="4" t="s">
        <v>407</v>
      </c>
      <c r="E43" s="5">
        <v>45901</v>
      </c>
      <c r="F43" s="5">
        <v>46082</v>
      </c>
      <c r="G43" s="7">
        <v>76000</v>
      </c>
      <c r="H43" s="7">
        <v>0</v>
      </c>
      <c r="I43" s="7">
        <f t="shared" si="4"/>
        <v>76000</v>
      </c>
      <c r="J43" s="7">
        <v>2181.1999999999998</v>
      </c>
      <c r="K43" s="7">
        <v>6113.6</v>
      </c>
      <c r="L43" s="7">
        <v>2310.4</v>
      </c>
      <c r="M43" s="7">
        <v>7585.27</v>
      </c>
      <c r="N43" s="7">
        <f t="shared" si="5"/>
        <v>18190.47</v>
      </c>
      <c r="O43" s="7">
        <f t="shared" si="6"/>
        <v>57809.53</v>
      </c>
    </row>
    <row r="44" spans="1:15" x14ac:dyDescent="0.25">
      <c r="A44" s="4" t="s">
        <v>223</v>
      </c>
      <c r="B44" s="4" t="s">
        <v>43</v>
      </c>
      <c r="C44" s="4" t="s">
        <v>406</v>
      </c>
      <c r="D44" s="4" t="s">
        <v>408</v>
      </c>
      <c r="E44" s="5">
        <v>45931</v>
      </c>
      <c r="F44" s="6">
        <v>46113</v>
      </c>
      <c r="G44" s="7">
        <v>65000</v>
      </c>
      <c r="H44" s="7">
        <v>0</v>
      </c>
      <c r="I44" s="7">
        <f t="shared" si="4"/>
        <v>65000</v>
      </c>
      <c r="J44" s="7">
        <v>1865.5</v>
      </c>
      <c r="K44" s="7">
        <v>4427.58</v>
      </c>
      <c r="L44" s="7">
        <v>1976</v>
      </c>
      <c r="M44" s="7">
        <v>25</v>
      </c>
      <c r="N44" s="7">
        <f t="shared" si="5"/>
        <v>8294.08</v>
      </c>
      <c r="O44" s="7">
        <f t="shared" si="6"/>
        <v>56705.919999999998</v>
      </c>
    </row>
    <row r="45" spans="1:15" x14ac:dyDescent="0.25">
      <c r="A45" s="4" t="s">
        <v>235</v>
      </c>
      <c r="B45" s="4" t="s">
        <v>43</v>
      </c>
      <c r="C45" s="4" t="s">
        <v>406</v>
      </c>
      <c r="D45" s="4" t="s">
        <v>407</v>
      </c>
      <c r="E45" s="5">
        <v>45901</v>
      </c>
      <c r="F45" s="6">
        <v>46082</v>
      </c>
      <c r="G45" s="7">
        <v>76000</v>
      </c>
      <c r="H45" s="7">
        <v>0</v>
      </c>
      <c r="I45" s="7">
        <f t="shared" si="4"/>
        <v>76000</v>
      </c>
      <c r="J45" s="7">
        <v>2181.1999999999998</v>
      </c>
      <c r="K45" s="7">
        <v>6497.56</v>
      </c>
      <c r="L45" s="7">
        <v>2310.4</v>
      </c>
      <c r="M45" s="7">
        <v>36363.79</v>
      </c>
      <c r="N45" s="7">
        <f t="shared" si="5"/>
        <v>47352.95</v>
      </c>
      <c r="O45" s="7">
        <f t="shared" si="6"/>
        <v>28647.050000000003</v>
      </c>
    </row>
    <row r="46" spans="1:15" x14ac:dyDescent="0.25">
      <c r="A46" s="4" t="s">
        <v>239</v>
      </c>
      <c r="B46" s="4" t="s">
        <v>43</v>
      </c>
      <c r="C46" s="4" t="s">
        <v>406</v>
      </c>
      <c r="D46" s="4" t="s">
        <v>407</v>
      </c>
      <c r="E46" s="5">
        <v>45901</v>
      </c>
      <c r="F46" s="6">
        <v>46082</v>
      </c>
      <c r="G46" s="7">
        <v>76000</v>
      </c>
      <c r="H46" s="7">
        <v>0</v>
      </c>
      <c r="I46" s="7">
        <f t="shared" si="4"/>
        <v>76000</v>
      </c>
      <c r="J46" s="7">
        <v>2181.1999999999998</v>
      </c>
      <c r="K46" s="7">
        <v>6497.56</v>
      </c>
      <c r="L46" s="7">
        <v>2310.4</v>
      </c>
      <c r="M46" s="7">
        <v>1824.51</v>
      </c>
      <c r="N46" s="7">
        <f t="shared" si="5"/>
        <v>12813.670000000002</v>
      </c>
      <c r="O46" s="7">
        <f t="shared" si="6"/>
        <v>63186.33</v>
      </c>
    </row>
    <row r="47" spans="1:15" x14ac:dyDescent="0.25">
      <c r="A47" s="4" t="s">
        <v>241</v>
      </c>
      <c r="B47" s="4" t="s">
        <v>43</v>
      </c>
      <c r="C47" s="4" t="s">
        <v>406</v>
      </c>
      <c r="D47" s="4" t="s">
        <v>407</v>
      </c>
      <c r="E47" s="5">
        <v>45839</v>
      </c>
      <c r="F47" s="6">
        <v>46023</v>
      </c>
      <c r="G47" s="7">
        <v>76000</v>
      </c>
      <c r="H47" s="7">
        <v>0</v>
      </c>
      <c r="I47" s="7">
        <f t="shared" si="4"/>
        <v>76000</v>
      </c>
      <c r="J47" s="7">
        <v>2181.1999999999998</v>
      </c>
      <c r="K47" s="7">
        <v>6497.56</v>
      </c>
      <c r="L47" s="7">
        <v>2310.4</v>
      </c>
      <c r="M47" s="7">
        <v>25</v>
      </c>
      <c r="N47" s="7">
        <f t="shared" si="5"/>
        <v>11014.16</v>
      </c>
      <c r="O47" s="7">
        <f t="shared" si="6"/>
        <v>64985.84</v>
      </c>
    </row>
    <row r="48" spans="1:15" x14ac:dyDescent="0.25">
      <c r="A48" s="4" t="s">
        <v>242</v>
      </c>
      <c r="B48" s="4" t="s">
        <v>43</v>
      </c>
      <c r="C48" s="4" t="s">
        <v>406</v>
      </c>
      <c r="D48" s="4" t="s">
        <v>407</v>
      </c>
      <c r="E48" s="5">
        <v>45870</v>
      </c>
      <c r="F48" s="6">
        <v>46054</v>
      </c>
      <c r="G48" s="7">
        <v>76000</v>
      </c>
      <c r="H48" s="7">
        <v>0</v>
      </c>
      <c r="I48" s="7">
        <f t="shared" si="4"/>
        <v>76000</v>
      </c>
      <c r="J48" s="7">
        <v>2181.1999999999998</v>
      </c>
      <c r="K48" s="7">
        <v>6497.56</v>
      </c>
      <c r="L48" s="7">
        <v>2310.4</v>
      </c>
      <c r="M48" s="7">
        <v>25</v>
      </c>
      <c r="N48" s="7">
        <f t="shared" si="5"/>
        <v>11014.16</v>
      </c>
      <c r="O48" s="7">
        <f t="shared" si="6"/>
        <v>64985.84</v>
      </c>
    </row>
    <row r="49" spans="1:15" x14ac:dyDescent="0.25">
      <c r="A49" s="4" t="s">
        <v>215</v>
      </c>
      <c r="B49" s="4" t="s">
        <v>47</v>
      </c>
      <c r="C49" s="4" t="s">
        <v>406</v>
      </c>
      <c r="D49" s="4" t="s">
        <v>408</v>
      </c>
      <c r="E49" s="5">
        <v>45870</v>
      </c>
      <c r="F49" s="6">
        <v>46054</v>
      </c>
      <c r="G49" s="7">
        <v>76000</v>
      </c>
      <c r="H49" s="7">
        <v>0</v>
      </c>
      <c r="I49" s="7">
        <f t="shared" si="4"/>
        <v>76000</v>
      </c>
      <c r="J49" s="7">
        <v>2181.1999999999998</v>
      </c>
      <c r="K49" s="7">
        <v>6497.56</v>
      </c>
      <c r="L49" s="7">
        <v>2310.4</v>
      </c>
      <c r="M49" s="7">
        <v>25</v>
      </c>
      <c r="N49" s="7">
        <f t="shared" si="5"/>
        <v>11014.16</v>
      </c>
      <c r="O49" s="7">
        <f t="shared" si="6"/>
        <v>64985.84</v>
      </c>
    </row>
    <row r="50" spans="1:15" x14ac:dyDescent="0.25">
      <c r="A50" s="4" t="s">
        <v>233</v>
      </c>
      <c r="B50" s="4" t="s">
        <v>26</v>
      </c>
      <c r="C50" s="4" t="s">
        <v>406</v>
      </c>
      <c r="D50" s="4" t="s">
        <v>408</v>
      </c>
      <c r="E50" s="5">
        <v>45839</v>
      </c>
      <c r="F50" s="6">
        <v>46023</v>
      </c>
      <c r="G50" s="7">
        <v>55000</v>
      </c>
      <c r="H50" s="7">
        <v>0</v>
      </c>
      <c r="I50" s="7">
        <f t="shared" si="4"/>
        <v>55000</v>
      </c>
      <c r="J50" s="7">
        <v>1578.5</v>
      </c>
      <c r="K50" s="7">
        <v>2559.6799999999998</v>
      </c>
      <c r="L50" s="7">
        <v>1672</v>
      </c>
      <c r="M50" s="7">
        <v>20946.900000000001</v>
      </c>
      <c r="N50" s="7">
        <f t="shared" si="5"/>
        <v>26757.08</v>
      </c>
      <c r="O50" s="7">
        <f t="shared" si="6"/>
        <v>28242.92</v>
      </c>
    </row>
    <row r="51" spans="1:15" x14ac:dyDescent="0.25">
      <c r="A51" s="4" t="s">
        <v>234</v>
      </c>
      <c r="B51" s="4" t="s">
        <v>26</v>
      </c>
      <c r="C51" s="4" t="s">
        <v>406</v>
      </c>
      <c r="D51" s="4" t="s">
        <v>407</v>
      </c>
      <c r="E51" s="5">
        <v>45901</v>
      </c>
      <c r="F51" s="6">
        <v>46082</v>
      </c>
      <c r="G51" s="7">
        <v>40000</v>
      </c>
      <c r="H51" s="7">
        <v>0</v>
      </c>
      <c r="I51" s="7">
        <f t="shared" si="4"/>
        <v>40000</v>
      </c>
      <c r="J51" s="7">
        <v>1148</v>
      </c>
      <c r="K51" s="7">
        <v>442.65</v>
      </c>
      <c r="L51" s="7">
        <v>1216</v>
      </c>
      <c r="M51" s="7">
        <v>25</v>
      </c>
      <c r="N51" s="7">
        <f t="shared" si="5"/>
        <v>2831.65</v>
      </c>
      <c r="O51" s="7">
        <f t="shared" si="6"/>
        <v>37168.35</v>
      </c>
    </row>
    <row r="52" spans="1:15" x14ac:dyDescent="0.25">
      <c r="A52" s="4" t="s">
        <v>240</v>
      </c>
      <c r="B52" s="4" t="s">
        <v>26</v>
      </c>
      <c r="C52" s="4" t="s">
        <v>406</v>
      </c>
      <c r="D52" s="4" t="s">
        <v>407</v>
      </c>
      <c r="E52" s="5">
        <v>45870</v>
      </c>
      <c r="F52" s="6">
        <v>46054</v>
      </c>
      <c r="G52" s="7">
        <v>55000</v>
      </c>
      <c r="H52" s="7">
        <v>0</v>
      </c>
      <c r="I52" s="7">
        <f t="shared" si="4"/>
        <v>55000</v>
      </c>
      <c r="J52" s="7">
        <v>1578.5</v>
      </c>
      <c r="K52" s="7">
        <v>2559.6799999999998</v>
      </c>
      <c r="L52" s="7">
        <v>1672</v>
      </c>
      <c r="M52" s="7">
        <v>7561.37</v>
      </c>
      <c r="N52" s="7">
        <f t="shared" si="5"/>
        <v>13371.55</v>
      </c>
      <c r="O52" s="7">
        <f t="shared" si="6"/>
        <v>41628.449999999997</v>
      </c>
    </row>
    <row r="53" spans="1:15" x14ac:dyDescent="0.25">
      <c r="A53" s="4" t="s">
        <v>222</v>
      </c>
      <c r="B53" s="4" t="s">
        <v>141</v>
      </c>
      <c r="C53" s="4" t="s">
        <v>406</v>
      </c>
      <c r="D53" s="4" t="s">
        <v>407</v>
      </c>
      <c r="E53" s="5">
        <v>45901</v>
      </c>
      <c r="F53" s="6">
        <v>46082</v>
      </c>
      <c r="G53" s="7">
        <v>55000</v>
      </c>
      <c r="H53" s="7">
        <v>0</v>
      </c>
      <c r="I53" s="7">
        <f t="shared" si="4"/>
        <v>55000</v>
      </c>
      <c r="J53" s="7">
        <v>1578.5</v>
      </c>
      <c r="K53" s="7">
        <v>2559.6799999999998</v>
      </c>
      <c r="L53" s="7">
        <v>1672</v>
      </c>
      <c r="M53" s="7">
        <v>25</v>
      </c>
      <c r="N53" s="7">
        <f t="shared" si="5"/>
        <v>5835.18</v>
      </c>
      <c r="O53" s="7">
        <f t="shared" si="6"/>
        <v>49164.82</v>
      </c>
    </row>
    <row r="54" spans="1:15" x14ac:dyDescent="0.25">
      <c r="A54" s="4" t="s">
        <v>232</v>
      </c>
      <c r="B54" s="4" t="s">
        <v>141</v>
      </c>
      <c r="C54" s="4" t="s">
        <v>406</v>
      </c>
      <c r="D54" s="4" t="s">
        <v>407</v>
      </c>
      <c r="E54" s="5">
        <v>45931</v>
      </c>
      <c r="F54" s="6">
        <v>46113</v>
      </c>
      <c r="G54" s="7">
        <v>55000</v>
      </c>
      <c r="H54" s="7">
        <v>0</v>
      </c>
      <c r="I54" s="7">
        <f t="shared" si="4"/>
        <v>55000</v>
      </c>
      <c r="J54" s="7">
        <v>1578.5</v>
      </c>
      <c r="K54" s="7">
        <v>2559.6799999999998</v>
      </c>
      <c r="L54" s="7">
        <v>1672</v>
      </c>
      <c r="M54" s="7">
        <v>25</v>
      </c>
      <c r="N54" s="7">
        <f t="shared" si="5"/>
        <v>5835.18</v>
      </c>
      <c r="O54" s="7">
        <f t="shared" si="6"/>
        <v>49164.82</v>
      </c>
    </row>
    <row r="55" spans="1:15" ht="15.75" thickBot="1" x14ac:dyDescent="0.3">
      <c r="D55" s="4">
        <v>30</v>
      </c>
      <c r="G55" s="12">
        <f>SUM(G25:G54)</f>
        <v>2531000</v>
      </c>
      <c r="H55" s="12">
        <f t="shared" ref="H55:O55" si="7">SUM(H25:H54)</f>
        <v>0</v>
      </c>
      <c r="I55" s="12">
        <f t="shared" si="7"/>
        <v>2531000</v>
      </c>
      <c r="J55" s="12">
        <f t="shared" si="7"/>
        <v>72639.699999999953</v>
      </c>
      <c r="K55" s="12">
        <f t="shared" si="7"/>
        <v>259444.22999999995</v>
      </c>
      <c r="L55" s="12">
        <f t="shared" si="7"/>
        <v>76942.400000000009</v>
      </c>
      <c r="M55" s="12">
        <f t="shared" si="7"/>
        <v>165452.66999999998</v>
      </c>
      <c r="N55" s="12">
        <f t="shared" si="7"/>
        <v>574478.99999999988</v>
      </c>
      <c r="O55" s="12">
        <f t="shared" si="7"/>
        <v>1956521.0000000005</v>
      </c>
    </row>
    <row r="58" spans="1:15" x14ac:dyDescent="0.25">
      <c r="A58" s="8" t="s">
        <v>246</v>
      </c>
    </row>
    <row r="59" spans="1:15" x14ac:dyDescent="0.25">
      <c r="A59" s="9" t="s">
        <v>0</v>
      </c>
      <c r="B59" s="9" t="s">
        <v>401</v>
      </c>
      <c r="C59" s="9" t="s">
        <v>402</v>
      </c>
      <c r="D59" s="9" t="s">
        <v>403</v>
      </c>
      <c r="E59" s="10" t="s">
        <v>410</v>
      </c>
      <c r="F59" s="10" t="s">
        <v>405</v>
      </c>
      <c r="G59" s="11" t="s">
        <v>1</v>
      </c>
      <c r="H59" s="11" t="s">
        <v>2</v>
      </c>
      <c r="I59" s="11" t="s">
        <v>3</v>
      </c>
      <c r="J59" s="11" t="s">
        <v>4</v>
      </c>
      <c r="K59" s="11" t="s">
        <v>5</v>
      </c>
      <c r="L59" s="11" t="s">
        <v>6</v>
      </c>
      <c r="M59" s="11" t="s">
        <v>7</v>
      </c>
      <c r="N59" s="11" t="s">
        <v>8</v>
      </c>
      <c r="O59" s="11" t="s">
        <v>9</v>
      </c>
    </row>
    <row r="60" spans="1:15" x14ac:dyDescent="0.25">
      <c r="A60" s="4" t="s">
        <v>257</v>
      </c>
      <c r="B60" s="4" t="s">
        <v>18</v>
      </c>
      <c r="C60" s="4" t="s">
        <v>406</v>
      </c>
      <c r="D60" s="4" t="s">
        <v>408</v>
      </c>
      <c r="E60" s="5">
        <v>45870</v>
      </c>
      <c r="F60" s="6">
        <v>46054</v>
      </c>
      <c r="G60" s="7">
        <v>150000</v>
      </c>
      <c r="H60" s="7">
        <v>0</v>
      </c>
      <c r="I60" s="7">
        <f t="shared" ref="I60:I80" si="8">+G60+H60</f>
        <v>150000</v>
      </c>
      <c r="J60" s="7">
        <v>4305</v>
      </c>
      <c r="K60" s="7">
        <v>23866.62</v>
      </c>
      <c r="L60" s="7">
        <v>4560</v>
      </c>
      <c r="M60" s="7">
        <v>3624.02</v>
      </c>
      <c r="N60" s="7">
        <f t="shared" ref="N60:N80" si="9">+M60+L60+K60+J60</f>
        <v>36355.64</v>
      </c>
      <c r="O60" s="7">
        <f t="shared" ref="O60:O80" si="10">+I60-N60</f>
        <v>113644.36</v>
      </c>
    </row>
    <row r="61" spans="1:15" x14ac:dyDescent="0.25">
      <c r="A61" s="4" t="s">
        <v>247</v>
      </c>
      <c r="B61" s="4" t="s">
        <v>34</v>
      </c>
      <c r="C61" s="4" t="s">
        <v>406</v>
      </c>
      <c r="D61" s="4" t="s">
        <v>407</v>
      </c>
      <c r="E61" s="5">
        <v>45962</v>
      </c>
      <c r="F61" s="6">
        <v>46143</v>
      </c>
      <c r="G61" s="7">
        <v>76000</v>
      </c>
      <c r="H61" s="7">
        <v>0</v>
      </c>
      <c r="I61" s="7">
        <f t="shared" si="8"/>
        <v>76000</v>
      </c>
      <c r="J61" s="7">
        <v>2181.1999999999998</v>
      </c>
      <c r="K61" s="7">
        <v>6497.56</v>
      </c>
      <c r="L61" s="7">
        <v>2310.4</v>
      </c>
      <c r="M61" s="7">
        <v>685</v>
      </c>
      <c r="N61" s="7">
        <f t="shared" si="9"/>
        <v>11674.16</v>
      </c>
      <c r="O61" s="7">
        <f t="shared" si="10"/>
        <v>64325.84</v>
      </c>
    </row>
    <row r="62" spans="1:15" x14ac:dyDescent="0.25">
      <c r="A62" s="4" t="s">
        <v>248</v>
      </c>
      <c r="B62" s="4" t="s">
        <v>34</v>
      </c>
      <c r="C62" s="4" t="s">
        <v>406</v>
      </c>
      <c r="D62" s="4" t="s">
        <v>408</v>
      </c>
      <c r="E62" s="5">
        <v>45962</v>
      </c>
      <c r="F62" s="6">
        <v>46143</v>
      </c>
      <c r="G62" s="7">
        <v>76000</v>
      </c>
      <c r="H62" s="7">
        <v>0</v>
      </c>
      <c r="I62" s="7">
        <f t="shared" si="8"/>
        <v>76000</v>
      </c>
      <c r="J62" s="7">
        <v>2181.1999999999998</v>
      </c>
      <c r="K62" s="7">
        <v>6497.56</v>
      </c>
      <c r="L62" s="7">
        <v>2310.4</v>
      </c>
      <c r="M62" s="7">
        <v>625</v>
      </c>
      <c r="N62" s="7">
        <f t="shared" si="9"/>
        <v>11614.16</v>
      </c>
      <c r="O62" s="7">
        <f t="shared" si="10"/>
        <v>64385.84</v>
      </c>
    </row>
    <row r="63" spans="1:15" x14ac:dyDescent="0.25">
      <c r="A63" s="4" t="s">
        <v>249</v>
      </c>
      <c r="B63" s="4" t="s">
        <v>34</v>
      </c>
      <c r="C63" s="4" t="s">
        <v>406</v>
      </c>
      <c r="D63" s="4" t="s">
        <v>407</v>
      </c>
      <c r="E63" s="5">
        <v>45901</v>
      </c>
      <c r="F63" s="6">
        <v>46082</v>
      </c>
      <c r="G63" s="7">
        <v>50000</v>
      </c>
      <c r="H63" s="7">
        <v>0</v>
      </c>
      <c r="I63" s="7">
        <f t="shared" si="8"/>
        <v>50000</v>
      </c>
      <c r="J63" s="7">
        <v>1435</v>
      </c>
      <c r="K63" s="7">
        <v>1854</v>
      </c>
      <c r="L63" s="7">
        <v>1520</v>
      </c>
      <c r="M63" s="7">
        <v>25</v>
      </c>
      <c r="N63" s="7">
        <f t="shared" si="9"/>
        <v>4834</v>
      </c>
      <c r="O63" s="7">
        <f t="shared" si="10"/>
        <v>45166</v>
      </c>
    </row>
    <row r="64" spans="1:15" x14ac:dyDescent="0.25">
      <c r="A64" s="4" t="s">
        <v>250</v>
      </c>
      <c r="B64" s="4" t="s">
        <v>34</v>
      </c>
      <c r="C64" s="4" t="s">
        <v>406</v>
      </c>
      <c r="D64" s="4" t="s">
        <v>407</v>
      </c>
      <c r="E64" s="5">
        <v>45870</v>
      </c>
      <c r="F64" s="5">
        <v>46054</v>
      </c>
      <c r="G64" s="7">
        <v>75000</v>
      </c>
      <c r="H64" s="7">
        <v>0</v>
      </c>
      <c r="I64" s="7">
        <f t="shared" si="8"/>
        <v>75000</v>
      </c>
      <c r="J64" s="7">
        <v>2152.5</v>
      </c>
      <c r="K64" s="7">
        <v>6309.38</v>
      </c>
      <c r="L64" s="7">
        <v>2280</v>
      </c>
      <c r="M64" s="7">
        <v>25</v>
      </c>
      <c r="N64" s="7">
        <f t="shared" si="9"/>
        <v>10766.880000000001</v>
      </c>
      <c r="O64" s="7">
        <f t="shared" si="10"/>
        <v>64233.119999999995</v>
      </c>
    </row>
    <row r="65" spans="1:15" x14ac:dyDescent="0.25">
      <c r="A65" s="4" t="s">
        <v>251</v>
      </c>
      <c r="B65" s="4" t="s">
        <v>34</v>
      </c>
      <c r="C65" s="4" t="s">
        <v>406</v>
      </c>
      <c r="D65" s="4" t="s">
        <v>408</v>
      </c>
      <c r="E65" s="5">
        <v>45962</v>
      </c>
      <c r="F65" s="6">
        <v>46143</v>
      </c>
      <c r="G65" s="7">
        <v>76000</v>
      </c>
      <c r="H65" s="7">
        <v>0</v>
      </c>
      <c r="I65" s="7">
        <f t="shared" si="8"/>
        <v>76000</v>
      </c>
      <c r="J65" s="7">
        <v>2181.1999999999998</v>
      </c>
      <c r="K65" s="7">
        <v>6497.56</v>
      </c>
      <c r="L65" s="7">
        <v>2310.4</v>
      </c>
      <c r="M65" s="7">
        <v>25</v>
      </c>
      <c r="N65" s="7">
        <f t="shared" si="9"/>
        <v>11014.16</v>
      </c>
      <c r="O65" s="7">
        <f t="shared" si="10"/>
        <v>64985.84</v>
      </c>
    </row>
    <row r="66" spans="1:15" x14ac:dyDescent="0.25">
      <c r="A66" s="4" t="s">
        <v>252</v>
      </c>
      <c r="B66" s="4" t="s">
        <v>34</v>
      </c>
      <c r="C66" s="4" t="s">
        <v>406</v>
      </c>
      <c r="D66" s="4" t="s">
        <v>408</v>
      </c>
      <c r="E66" s="5">
        <v>45962</v>
      </c>
      <c r="F66" s="6">
        <v>46143</v>
      </c>
      <c r="G66" s="7">
        <v>76000</v>
      </c>
      <c r="H66" s="7">
        <v>0</v>
      </c>
      <c r="I66" s="7">
        <f t="shared" si="8"/>
        <v>76000</v>
      </c>
      <c r="J66" s="7">
        <v>2181.1999999999998</v>
      </c>
      <c r="K66" s="7">
        <v>6497.56</v>
      </c>
      <c r="L66" s="7">
        <v>2310.4</v>
      </c>
      <c r="M66" s="7">
        <v>25</v>
      </c>
      <c r="N66" s="7">
        <f t="shared" si="9"/>
        <v>11014.16</v>
      </c>
      <c r="O66" s="7">
        <f t="shared" si="10"/>
        <v>64985.84</v>
      </c>
    </row>
    <row r="67" spans="1:15" x14ac:dyDescent="0.25">
      <c r="A67" s="4" t="s">
        <v>253</v>
      </c>
      <c r="B67" s="4" t="s">
        <v>34</v>
      </c>
      <c r="C67" s="4" t="s">
        <v>406</v>
      </c>
      <c r="D67" s="4" t="s">
        <v>407</v>
      </c>
      <c r="E67" s="5">
        <v>45901</v>
      </c>
      <c r="F67" s="6">
        <v>46082</v>
      </c>
      <c r="G67" s="7">
        <v>50000</v>
      </c>
      <c r="H67" s="7">
        <v>0</v>
      </c>
      <c r="I67" s="7">
        <f t="shared" si="8"/>
        <v>50000</v>
      </c>
      <c r="J67" s="7">
        <v>1435</v>
      </c>
      <c r="K67" s="7">
        <v>1077.75</v>
      </c>
      <c r="L67" s="7">
        <v>1520</v>
      </c>
      <c r="M67" s="7">
        <v>25</v>
      </c>
      <c r="N67" s="7">
        <f t="shared" si="9"/>
        <v>4057.75</v>
      </c>
      <c r="O67" s="7">
        <f t="shared" si="10"/>
        <v>45942.25</v>
      </c>
    </row>
    <row r="68" spans="1:15" x14ac:dyDescent="0.25">
      <c r="A68" s="4" t="s">
        <v>254</v>
      </c>
      <c r="B68" s="4" t="s">
        <v>34</v>
      </c>
      <c r="C68" s="4" t="s">
        <v>406</v>
      </c>
      <c r="D68" s="4" t="s">
        <v>408</v>
      </c>
      <c r="E68" s="5">
        <v>45962</v>
      </c>
      <c r="F68" s="6">
        <v>46143</v>
      </c>
      <c r="G68" s="7">
        <v>76000</v>
      </c>
      <c r="H68" s="7">
        <v>0</v>
      </c>
      <c r="I68" s="7">
        <f t="shared" si="8"/>
        <v>76000</v>
      </c>
      <c r="J68" s="7">
        <v>2181.1999999999998</v>
      </c>
      <c r="K68" s="7">
        <v>6497.56</v>
      </c>
      <c r="L68" s="7">
        <v>2310.4</v>
      </c>
      <c r="M68" s="7">
        <v>25</v>
      </c>
      <c r="N68" s="7">
        <f t="shared" si="9"/>
        <v>11014.16</v>
      </c>
      <c r="O68" s="7">
        <f t="shared" si="10"/>
        <v>64985.84</v>
      </c>
    </row>
    <row r="69" spans="1:15" x14ac:dyDescent="0.25">
      <c r="A69" s="4" t="s">
        <v>255</v>
      </c>
      <c r="B69" s="4" t="s">
        <v>34</v>
      </c>
      <c r="C69" s="4" t="s">
        <v>406</v>
      </c>
      <c r="D69" s="4" t="s">
        <v>407</v>
      </c>
      <c r="E69" s="6">
        <v>45992</v>
      </c>
      <c r="F69" s="6">
        <v>46174</v>
      </c>
      <c r="G69" s="7">
        <v>76000</v>
      </c>
      <c r="H69" s="7">
        <v>0</v>
      </c>
      <c r="I69" s="7">
        <f t="shared" si="8"/>
        <v>76000</v>
      </c>
      <c r="J69" s="7">
        <v>2181.1999999999998</v>
      </c>
      <c r="K69" s="7">
        <v>6497.56</v>
      </c>
      <c r="L69" s="7">
        <v>2310.4</v>
      </c>
      <c r="M69" s="7">
        <v>25</v>
      </c>
      <c r="N69" s="7">
        <f t="shared" si="9"/>
        <v>11014.16</v>
      </c>
      <c r="O69" s="7">
        <f t="shared" si="10"/>
        <v>64985.84</v>
      </c>
    </row>
    <row r="70" spans="1:15" x14ac:dyDescent="0.25">
      <c r="A70" s="4" t="s">
        <v>256</v>
      </c>
      <c r="B70" s="4" t="s">
        <v>34</v>
      </c>
      <c r="C70" s="4" t="s">
        <v>406</v>
      </c>
      <c r="D70" s="4" t="s">
        <v>408</v>
      </c>
      <c r="E70" s="6">
        <v>45992</v>
      </c>
      <c r="F70" s="6">
        <v>46174</v>
      </c>
      <c r="G70" s="7">
        <v>76000</v>
      </c>
      <c r="H70" s="7">
        <v>0</v>
      </c>
      <c r="I70" s="7">
        <f t="shared" si="8"/>
        <v>76000</v>
      </c>
      <c r="J70" s="7">
        <v>2181.1999999999998</v>
      </c>
      <c r="K70" s="7">
        <v>6497.56</v>
      </c>
      <c r="L70" s="7">
        <v>2310.4</v>
      </c>
      <c r="M70" s="7">
        <v>25</v>
      </c>
      <c r="N70" s="7">
        <f t="shared" si="9"/>
        <v>11014.16</v>
      </c>
      <c r="O70" s="7">
        <f t="shared" si="10"/>
        <v>64985.84</v>
      </c>
    </row>
    <row r="71" spans="1:15" x14ac:dyDescent="0.25">
      <c r="A71" s="4" t="s">
        <v>258</v>
      </c>
      <c r="B71" s="4" t="s">
        <v>34</v>
      </c>
      <c r="C71" s="4" t="s">
        <v>406</v>
      </c>
      <c r="D71" s="4" t="s">
        <v>407</v>
      </c>
      <c r="E71" s="6">
        <v>45992</v>
      </c>
      <c r="F71" s="6">
        <v>46174</v>
      </c>
      <c r="G71" s="7">
        <v>76000</v>
      </c>
      <c r="H71" s="7">
        <v>0</v>
      </c>
      <c r="I71" s="7">
        <f t="shared" si="8"/>
        <v>76000</v>
      </c>
      <c r="J71" s="7">
        <v>2181.1999999999998</v>
      </c>
      <c r="K71" s="7">
        <v>6497.56</v>
      </c>
      <c r="L71" s="7">
        <v>2310.4</v>
      </c>
      <c r="M71" s="7">
        <v>25</v>
      </c>
      <c r="N71" s="7">
        <f t="shared" si="9"/>
        <v>11014.16</v>
      </c>
      <c r="O71" s="7">
        <f t="shared" si="10"/>
        <v>64985.84</v>
      </c>
    </row>
    <row r="72" spans="1:15" x14ac:dyDescent="0.25">
      <c r="A72" s="4" t="s">
        <v>259</v>
      </c>
      <c r="B72" s="4" t="s">
        <v>34</v>
      </c>
      <c r="C72" s="4" t="s">
        <v>406</v>
      </c>
      <c r="D72" s="4" t="s">
        <v>408</v>
      </c>
      <c r="E72" s="5">
        <v>45870</v>
      </c>
      <c r="F72" s="6">
        <v>46054</v>
      </c>
      <c r="G72" s="7">
        <v>76000</v>
      </c>
      <c r="H72" s="7">
        <v>0</v>
      </c>
      <c r="I72" s="7">
        <f t="shared" si="8"/>
        <v>76000</v>
      </c>
      <c r="J72" s="7">
        <v>2181.1999999999998</v>
      </c>
      <c r="K72" s="7">
        <v>6497.56</v>
      </c>
      <c r="L72" s="7">
        <v>2310.4</v>
      </c>
      <c r="M72" s="7">
        <v>25</v>
      </c>
      <c r="N72" s="7">
        <f t="shared" si="9"/>
        <v>11014.16</v>
      </c>
      <c r="O72" s="7">
        <f t="shared" si="10"/>
        <v>64985.84</v>
      </c>
    </row>
    <row r="73" spans="1:15" x14ac:dyDescent="0.25">
      <c r="A73" s="4" t="s">
        <v>261</v>
      </c>
      <c r="B73" s="4" t="s">
        <v>34</v>
      </c>
      <c r="C73" s="4" t="s">
        <v>406</v>
      </c>
      <c r="D73" s="4" t="s">
        <v>408</v>
      </c>
      <c r="E73" s="5">
        <v>45839</v>
      </c>
      <c r="F73" s="6">
        <v>46023</v>
      </c>
      <c r="G73" s="7">
        <v>76000</v>
      </c>
      <c r="H73" s="7">
        <v>0</v>
      </c>
      <c r="I73" s="7">
        <f t="shared" si="8"/>
        <v>76000</v>
      </c>
      <c r="J73" s="7">
        <v>2181.1999999999998</v>
      </c>
      <c r="K73" s="7">
        <v>6497.56</v>
      </c>
      <c r="L73" s="7">
        <v>2310.4</v>
      </c>
      <c r="M73" s="7">
        <v>25</v>
      </c>
      <c r="N73" s="7">
        <f t="shared" si="9"/>
        <v>11014.16</v>
      </c>
      <c r="O73" s="7">
        <f t="shared" si="10"/>
        <v>64985.84</v>
      </c>
    </row>
    <row r="74" spans="1:15" x14ac:dyDescent="0.25">
      <c r="A74" s="4" t="s">
        <v>262</v>
      </c>
      <c r="B74" s="4" t="s">
        <v>34</v>
      </c>
      <c r="C74" s="4" t="s">
        <v>406</v>
      </c>
      <c r="D74" s="4" t="s">
        <v>408</v>
      </c>
      <c r="E74" s="5">
        <v>45839</v>
      </c>
      <c r="F74" s="6">
        <v>46023</v>
      </c>
      <c r="G74" s="7">
        <v>76000</v>
      </c>
      <c r="H74" s="7">
        <v>0</v>
      </c>
      <c r="I74" s="7">
        <f t="shared" si="8"/>
        <v>76000</v>
      </c>
      <c r="J74" s="7">
        <v>2181.1999999999998</v>
      </c>
      <c r="K74" s="7">
        <v>6497.56</v>
      </c>
      <c r="L74" s="7">
        <v>2310.4</v>
      </c>
      <c r="M74" s="7">
        <v>25</v>
      </c>
      <c r="N74" s="7">
        <f t="shared" si="9"/>
        <v>11014.16</v>
      </c>
      <c r="O74" s="7">
        <f t="shared" si="10"/>
        <v>64985.84</v>
      </c>
    </row>
    <row r="75" spans="1:15" x14ac:dyDescent="0.25">
      <c r="A75" s="4" t="s">
        <v>265</v>
      </c>
      <c r="B75" s="4" t="s">
        <v>34</v>
      </c>
      <c r="C75" s="4" t="s">
        <v>406</v>
      </c>
      <c r="D75" s="4" t="s">
        <v>407</v>
      </c>
      <c r="E75" s="5">
        <v>45839</v>
      </c>
      <c r="F75" s="6">
        <v>46023</v>
      </c>
      <c r="G75" s="7">
        <v>76000</v>
      </c>
      <c r="H75" s="7">
        <v>0</v>
      </c>
      <c r="I75" s="7">
        <f t="shared" si="8"/>
        <v>76000</v>
      </c>
      <c r="J75" s="7">
        <v>2181.1999999999998</v>
      </c>
      <c r="K75" s="7">
        <v>6497.56</v>
      </c>
      <c r="L75" s="7">
        <v>2310.4</v>
      </c>
      <c r="M75" s="7">
        <v>25</v>
      </c>
      <c r="N75" s="7">
        <f t="shared" si="9"/>
        <v>11014.16</v>
      </c>
      <c r="O75" s="7">
        <f t="shared" si="10"/>
        <v>64985.84</v>
      </c>
    </row>
    <row r="76" spans="1:15" x14ac:dyDescent="0.25">
      <c r="A76" s="4" t="s">
        <v>266</v>
      </c>
      <c r="B76" s="4" t="s">
        <v>34</v>
      </c>
      <c r="C76" s="4" t="s">
        <v>406</v>
      </c>
      <c r="D76" s="4" t="s">
        <v>407</v>
      </c>
      <c r="E76" s="5">
        <v>45962</v>
      </c>
      <c r="F76" s="6">
        <v>46143</v>
      </c>
      <c r="G76" s="7">
        <v>76000</v>
      </c>
      <c r="H76" s="7">
        <v>0</v>
      </c>
      <c r="I76" s="7">
        <f t="shared" si="8"/>
        <v>76000</v>
      </c>
      <c r="J76" s="7">
        <v>2181.1999999999998</v>
      </c>
      <c r="K76" s="7">
        <v>6497.56</v>
      </c>
      <c r="L76" s="7">
        <v>2310.4</v>
      </c>
      <c r="M76" s="7">
        <v>665.49</v>
      </c>
      <c r="N76" s="7">
        <f t="shared" si="9"/>
        <v>11654.650000000001</v>
      </c>
      <c r="O76" s="7">
        <f t="shared" si="10"/>
        <v>64345.35</v>
      </c>
    </row>
    <row r="77" spans="1:15" x14ac:dyDescent="0.25">
      <c r="A77" s="4" t="s">
        <v>267</v>
      </c>
      <c r="B77" s="4" t="s">
        <v>34</v>
      </c>
      <c r="C77" s="4" t="s">
        <v>406</v>
      </c>
      <c r="D77" s="4" t="s">
        <v>407</v>
      </c>
      <c r="E77" s="5">
        <v>45962</v>
      </c>
      <c r="F77" s="6">
        <v>46143</v>
      </c>
      <c r="G77" s="7">
        <v>76000</v>
      </c>
      <c r="H77" s="7">
        <v>0</v>
      </c>
      <c r="I77" s="7">
        <f t="shared" si="8"/>
        <v>76000</v>
      </c>
      <c r="J77" s="7">
        <v>2181.1999999999998</v>
      </c>
      <c r="K77" s="7">
        <v>6113.6</v>
      </c>
      <c r="L77" s="7">
        <v>2310.4</v>
      </c>
      <c r="M77" s="7">
        <v>2585.27</v>
      </c>
      <c r="N77" s="7">
        <f t="shared" si="9"/>
        <v>13190.470000000001</v>
      </c>
      <c r="O77" s="7">
        <f t="shared" si="10"/>
        <v>62809.53</v>
      </c>
    </row>
    <row r="78" spans="1:15" x14ac:dyDescent="0.25">
      <c r="A78" s="4" t="s">
        <v>260</v>
      </c>
      <c r="B78" s="4" t="s">
        <v>26</v>
      </c>
      <c r="C78" s="4" t="s">
        <v>406</v>
      </c>
      <c r="D78" s="4" t="s">
        <v>407</v>
      </c>
      <c r="E78" s="5">
        <v>45870</v>
      </c>
      <c r="F78" s="6">
        <v>46054</v>
      </c>
      <c r="G78" s="7">
        <v>8166.67</v>
      </c>
      <c r="H78" s="7">
        <v>0</v>
      </c>
      <c r="I78" s="7">
        <f t="shared" si="8"/>
        <v>8166.67</v>
      </c>
      <c r="J78" s="7">
        <v>234.38</v>
      </c>
      <c r="K78" s="7">
        <v>0</v>
      </c>
      <c r="L78" s="7">
        <v>248.27</v>
      </c>
      <c r="M78" s="7">
        <v>25</v>
      </c>
      <c r="N78" s="7">
        <f t="shared" si="9"/>
        <v>507.65</v>
      </c>
      <c r="O78" s="7">
        <f t="shared" si="10"/>
        <v>7659.02</v>
      </c>
    </row>
    <row r="79" spans="1:15" x14ac:dyDescent="0.25">
      <c r="A79" s="4" t="s">
        <v>263</v>
      </c>
      <c r="B79" s="4" t="s">
        <v>26</v>
      </c>
      <c r="C79" s="4" t="s">
        <v>406</v>
      </c>
      <c r="D79" s="4" t="s">
        <v>408</v>
      </c>
      <c r="E79" s="5">
        <v>45839</v>
      </c>
      <c r="F79" s="6">
        <v>46023</v>
      </c>
      <c r="G79" s="7">
        <v>55000</v>
      </c>
      <c r="H79" s="7">
        <v>0</v>
      </c>
      <c r="I79" s="7">
        <f t="shared" si="8"/>
        <v>55000</v>
      </c>
      <c r="J79" s="7">
        <v>1578.5</v>
      </c>
      <c r="K79" s="7">
        <v>2559.6799999999998</v>
      </c>
      <c r="L79" s="7">
        <v>1672</v>
      </c>
      <c r="M79" s="7">
        <v>25</v>
      </c>
      <c r="N79" s="7">
        <f t="shared" si="9"/>
        <v>5835.18</v>
      </c>
      <c r="O79" s="7">
        <f t="shared" si="10"/>
        <v>49164.82</v>
      </c>
    </row>
    <row r="80" spans="1:15" x14ac:dyDescent="0.25">
      <c r="A80" s="4" t="s">
        <v>264</v>
      </c>
      <c r="B80" s="4" t="s">
        <v>26</v>
      </c>
      <c r="C80" s="4" t="s">
        <v>406</v>
      </c>
      <c r="D80" s="4" t="s">
        <v>407</v>
      </c>
      <c r="E80" s="5">
        <v>45839</v>
      </c>
      <c r="F80" s="6">
        <v>46023</v>
      </c>
      <c r="G80" s="7">
        <v>55000</v>
      </c>
      <c r="H80" s="7">
        <v>0</v>
      </c>
      <c r="I80" s="7">
        <f t="shared" si="8"/>
        <v>55000</v>
      </c>
      <c r="J80" s="7">
        <v>1578.5</v>
      </c>
      <c r="K80" s="7">
        <v>2559.6799999999998</v>
      </c>
      <c r="L80" s="7">
        <v>1672</v>
      </c>
      <c r="M80" s="7">
        <v>25</v>
      </c>
      <c r="N80" s="7">
        <f t="shared" si="9"/>
        <v>5835.18</v>
      </c>
      <c r="O80" s="7">
        <f t="shared" si="10"/>
        <v>49164.82</v>
      </c>
    </row>
    <row r="81" spans="1:15" ht="15.75" thickBot="1" x14ac:dyDescent="0.3">
      <c r="D81" s="4">
        <v>21</v>
      </c>
      <c r="G81" s="12">
        <f>SUM(G60:G80)</f>
        <v>1507166.67</v>
      </c>
      <c r="H81" s="12">
        <f t="shared" ref="H81:O81" si="11">SUM(H60:H80)</f>
        <v>0</v>
      </c>
      <c r="I81" s="12">
        <f t="shared" si="11"/>
        <v>1507166.67</v>
      </c>
      <c r="J81" s="12">
        <f t="shared" si="11"/>
        <v>43255.679999999993</v>
      </c>
      <c r="K81" s="12">
        <f t="shared" si="11"/>
        <v>128808.98999999996</v>
      </c>
      <c r="L81" s="12">
        <f t="shared" si="11"/>
        <v>45817.87000000001</v>
      </c>
      <c r="M81" s="12">
        <f t="shared" si="11"/>
        <v>8584.7800000000007</v>
      </c>
      <c r="N81" s="12">
        <f t="shared" si="11"/>
        <v>226467.32</v>
      </c>
      <c r="O81" s="12">
        <f t="shared" si="11"/>
        <v>1280699.3499999999</v>
      </c>
    </row>
    <row r="84" spans="1:15" x14ac:dyDescent="0.25">
      <c r="A84" s="8" t="s">
        <v>334</v>
      </c>
    </row>
    <row r="85" spans="1:15" x14ac:dyDescent="0.25">
      <c r="A85" s="9" t="s">
        <v>0</v>
      </c>
      <c r="B85" s="9" t="s">
        <v>401</v>
      </c>
      <c r="C85" s="9" t="s">
        <v>402</v>
      </c>
      <c r="D85" s="9" t="s">
        <v>403</v>
      </c>
      <c r="E85" s="10" t="s">
        <v>410</v>
      </c>
      <c r="F85" s="10" t="s">
        <v>405</v>
      </c>
      <c r="G85" s="11" t="s">
        <v>1</v>
      </c>
      <c r="H85" s="11" t="s">
        <v>2</v>
      </c>
      <c r="I85" s="11" t="s">
        <v>3</v>
      </c>
      <c r="J85" s="11" t="s">
        <v>4</v>
      </c>
      <c r="K85" s="11" t="s">
        <v>5</v>
      </c>
      <c r="L85" s="11" t="s">
        <v>6</v>
      </c>
      <c r="M85" s="11" t="s">
        <v>7</v>
      </c>
      <c r="N85" s="11" t="s">
        <v>8</v>
      </c>
      <c r="O85" s="11" t="s">
        <v>9</v>
      </c>
    </row>
    <row r="86" spans="1:15" x14ac:dyDescent="0.25">
      <c r="A86" s="4" t="s">
        <v>354</v>
      </c>
      <c r="B86" s="4" t="s">
        <v>31</v>
      </c>
      <c r="C86" s="4" t="s">
        <v>406</v>
      </c>
      <c r="D86" s="4" t="s">
        <v>407</v>
      </c>
      <c r="E86" s="5">
        <v>45839</v>
      </c>
      <c r="F86" s="6">
        <v>46023</v>
      </c>
      <c r="G86" s="7">
        <v>60000</v>
      </c>
      <c r="H86" s="7">
        <v>0</v>
      </c>
      <c r="I86" s="7">
        <f t="shared" ref="I86:I113" si="12">+G86+H86</f>
        <v>60000</v>
      </c>
      <c r="J86" s="7">
        <v>1722</v>
      </c>
      <c r="K86" s="7">
        <v>3486.68</v>
      </c>
      <c r="L86" s="7">
        <v>1824</v>
      </c>
      <c r="M86" s="7">
        <v>25</v>
      </c>
      <c r="N86" s="7">
        <f t="shared" ref="N86:N113" si="13">+M86+L86+K86+J86</f>
        <v>7057.68</v>
      </c>
      <c r="O86" s="7">
        <f t="shared" ref="O86:O113" si="14">+I86-N86</f>
        <v>52942.32</v>
      </c>
    </row>
    <row r="87" spans="1:15" x14ac:dyDescent="0.25">
      <c r="A87" s="4" t="s">
        <v>355</v>
      </c>
      <c r="B87" s="4" t="s">
        <v>31</v>
      </c>
      <c r="C87" s="4" t="s">
        <v>406</v>
      </c>
      <c r="D87" s="4" t="s">
        <v>407</v>
      </c>
      <c r="E87" s="5">
        <v>45839</v>
      </c>
      <c r="F87" s="6">
        <v>46023</v>
      </c>
      <c r="G87" s="7">
        <v>60000</v>
      </c>
      <c r="H87" s="7">
        <v>0</v>
      </c>
      <c r="I87" s="7">
        <f t="shared" si="12"/>
        <v>60000</v>
      </c>
      <c r="J87" s="7">
        <v>1722</v>
      </c>
      <c r="K87" s="7">
        <v>3486.68</v>
      </c>
      <c r="L87" s="7">
        <v>1824</v>
      </c>
      <c r="M87" s="7">
        <v>25</v>
      </c>
      <c r="N87" s="7">
        <f t="shared" si="13"/>
        <v>7057.68</v>
      </c>
      <c r="O87" s="7">
        <f t="shared" si="14"/>
        <v>52942.32</v>
      </c>
    </row>
    <row r="88" spans="1:15" x14ac:dyDescent="0.25">
      <c r="A88" s="4" t="s">
        <v>336</v>
      </c>
      <c r="B88" s="4" t="s">
        <v>47</v>
      </c>
      <c r="C88" s="4" t="s">
        <v>406</v>
      </c>
      <c r="D88" s="4" t="s">
        <v>408</v>
      </c>
      <c r="E88" s="5">
        <v>45901</v>
      </c>
      <c r="F88" s="6">
        <v>46082</v>
      </c>
      <c r="G88" s="7">
        <v>76000</v>
      </c>
      <c r="H88" s="7">
        <v>0</v>
      </c>
      <c r="I88" s="7">
        <f t="shared" si="12"/>
        <v>76000</v>
      </c>
      <c r="J88" s="7">
        <v>2181.1999999999998</v>
      </c>
      <c r="K88" s="7">
        <v>6497.56</v>
      </c>
      <c r="L88" s="7">
        <v>2310.4</v>
      </c>
      <c r="M88" s="7">
        <v>25</v>
      </c>
      <c r="N88" s="7">
        <f t="shared" si="13"/>
        <v>11014.16</v>
      </c>
      <c r="O88" s="7">
        <f t="shared" si="14"/>
        <v>64985.84</v>
      </c>
    </row>
    <row r="89" spans="1:15" x14ac:dyDescent="0.25">
      <c r="A89" s="4" t="s">
        <v>346</v>
      </c>
      <c r="B89" s="4" t="s">
        <v>47</v>
      </c>
      <c r="C89" s="4" t="s">
        <v>406</v>
      </c>
      <c r="D89" s="4" t="s">
        <v>408</v>
      </c>
      <c r="E89" s="5">
        <v>45870</v>
      </c>
      <c r="F89" s="6">
        <v>46054</v>
      </c>
      <c r="G89" s="7">
        <v>76000</v>
      </c>
      <c r="H89" s="7">
        <v>0</v>
      </c>
      <c r="I89" s="7">
        <f t="shared" si="12"/>
        <v>76000</v>
      </c>
      <c r="J89" s="7">
        <v>2181.1999999999998</v>
      </c>
      <c r="K89" s="7">
        <v>6497.56</v>
      </c>
      <c r="L89" s="7">
        <v>2310.4</v>
      </c>
      <c r="M89" s="7">
        <v>25</v>
      </c>
      <c r="N89" s="7">
        <f t="shared" si="13"/>
        <v>11014.16</v>
      </c>
      <c r="O89" s="7">
        <f t="shared" si="14"/>
        <v>64985.84</v>
      </c>
    </row>
    <row r="90" spans="1:15" x14ac:dyDescent="0.25">
      <c r="A90" s="4" t="s">
        <v>348</v>
      </c>
      <c r="B90" s="4" t="s">
        <v>47</v>
      </c>
      <c r="C90" s="4" t="s">
        <v>406</v>
      </c>
      <c r="D90" s="4" t="s">
        <v>408</v>
      </c>
      <c r="E90" s="5">
        <v>45870</v>
      </c>
      <c r="F90" s="6">
        <v>46054</v>
      </c>
      <c r="G90" s="7">
        <v>76000</v>
      </c>
      <c r="H90" s="7">
        <v>0</v>
      </c>
      <c r="I90" s="7">
        <f t="shared" si="12"/>
        <v>76000</v>
      </c>
      <c r="J90" s="7">
        <v>2181.1999999999998</v>
      </c>
      <c r="K90" s="7">
        <v>6497.56</v>
      </c>
      <c r="L90" s="7">
        <v>2310.4</v>
      </c>
      <c r="M90" s="7">
        <v>25</v>
      </c>
      <c r="N90" s="7">
        <f t="shared" si="13"/>
        <v>11014.16</v>
      </c>
      <c r="O90" s="7">
        <f t="shared" si="14"/>
        <v>64985.84</v>
      </c>
    </row>
    <row r="91" spans="1:15" x14ac:dyDescent="0.25">
      <c r="A91" s="4" t="s">
        <v>357</v>
      </c>
      <c r="B91" s="4" t="s">
        <v>47</v>
      </c>
      <c r="C91" s="4" t="s">
        <v>406</v>
      </c>
      <c r="D91" s="4" t="s">
        <v>408</v>
      </c>
      <c r="E91" s="5">
        <v>45839</v>
      </c>
      <c r="F91" s="6">
        <v>46023</v>
      </c>
      <c r="G91" s="7">
        <v>76000</v>
      </c>
      <c r="H91" s="7">
        <v>0</v>
      </c>
      <c r="I91" s="7">
        <f t="shared" si="12"/>
        <v>76000</v>
      </c>
      <c r="J91" s="7">
        <v>2181.1999999999998</v>
      </c>
      <c r="K91" s="7">
        <v>6497.56</v>
      </c>
      <c r="L91" s="7">
        <v>2310.4</v>
      </c>
      <c r="M91" s="7">
        <v>25</v>
      </c>
      <c r="N91" s="7">
        <f t="shared" si="13"/>
        <v>11014.16</v>
      </c>
      <c r="O91" s="7">
        <f t="shared" si="14"/>
        <v>64985.84</v>
      </c>
    </row>
    <row r="92" spans="1:15" x14ac:dyDescent="0.25">
      <c r="A92" s="4" t="s">
        <v>339</v>
      </c>
      <c r="B92" s="4" t="s">
        <v>174</v>
      </c>
      <c r="C92" s="4" t="s">
        <v>406</v>
      </c>
      <c r="D92" s="4" t="s">
        <v>408</v>
      </c>
      <c r="E92" s="5">
        <v>45962</v>
      </c>
      <c r="F92" s="6">
        <v>46143</v>
      </c>
      <c r="G92" s="7">
        <v>76000</v>
      </c>
      <c r="H92" s="7">
        <v>0</v>
      </c>
      <c r="I92" s="7">
        <f t="shared" si="12"/>
        <v>76000</v>
      </c>
      <c r="J92" s="7">
        <v>2181.1999999999998</v>
      </c>
      <c r="K92" s="7">
        <v>6497.56</v>
      </c>
      <c r="L92" s="7">
        <v>2310.4</v>
      </c>
      <c r="M92" s="7">
        <v>1025</v>
      </c>
      <c r="N92" s="7">
        <f t="shared" si="13"/>
        <v>12014.16</v>
      </c>
      <c r="O92" s="7">
        <f t="shared" si="14"/>
        <v>63985.84</v>
      </c>
    </row>
    <row r="93" spans="1:15" x14ac:dyDescent="0.25">
      <c r="A93" s="4" t="s">
        <v>351</v>
      </c>
      <c r="B93" s="4" t="s">
        <v>174</v>
      </c>
      <c r="C93" s="4" t="s">
        <v>406</v>
      </c>
      <c r="D93" s="4" t="s">
        <v>407</v>
      </c>
      <c r="E93" s="5">
        <v>45901</v>
      </c>
      <c r="F93" s="6">
        <v>46082</v>
      </c>
      <c r="G93" s="7">
        <v>76000</v>
      </c>
      <c r="H93" s="7">
        <v>0</v>
      </c>
      <c r="I93" s="7">
        <f t="shared" si="12"/>
        <v>76000</v>
      </c>
      <c r="J93" s="7">
        <v>2181.1999999999998</v>
      </c>
      <c r="K93" s="7">
        <v>6497.56</v>
      </c>
      <c r="L93" s="7">
        <v>2310.4</v>
      </c>
      <c r="M93" s="7">
        <v>25</v>
      </c>
      <c r="N93" s="7">
        <f t="shared" si="13"/>
        <v>11014.16</v>
      </c>
      <c r="O93" s="7">
        <f t="shared" si="14"/>
        <v>64985.84</v>
      </c>
    </row>
    <row r="94" spans="1:15" x14ac:dyDescent="0.25">
      <c r="A94" s="4" t="s">
        <v>352</v>
      </c>
      <c r="B94" s="4" t="s">
        <v>174</v>
      </c>
      <c r="C94" s="4" t="s">
        <v>406</v>
      </c>
      <c r="D94" s="4" t="s">
        <v>408</v>
      </c>
      <c r="E94" s="5">
        <v>45962</v>
      </c>
      <c r="F94" s="6">
        <v>46143</v>
      </c>
      <c r="G94" s="7">
        <v>76000</v>
      </c>
      <c r="H94" s="7">
        <v>0</v>
      </c>
      <c r="I94" s="7">
        <f t="shared" si="12"/>
        <v>76000</v>
      </c>
      <c r="J94" s="7">
        <v>2181.1999999999998</v>
      </c>
      <c r="K94" s="7">
        <v>6497.56</v>
      </c>
      <c r="L94" s="7">
        <v>2310.4</v>
      </c>
      <c r="M94" s="7">
        <v>25</v>
      </c>
      <c r="N94" s="7">
        <f t="shared" si="13"/>
        <v>11014.16</v>
      </c>
      <c r="O94" s="7">
        <f t="shared" si="14"/>
        <v>64985.84</v>
      </c>
    </row>
    <row r="95" spans="1:15" x14ac:dyDescent="0.25">
      <c r="A95" s="4" t="s">
        <v>335</v>
      </c>
      <c r="B95" s="4" t="s">
        <v>76</v>
      </c>
      <c r="C95" s="4" t="s">
        <v>406</v>
      </c>
      <c r="D95" s="4" t="s">
        <v>407</v>
      </c>
      <c r="E95" s="5">
        <v>45839</v>
      </c>
      <c r="F95" s="6">
        <v>46023</v>
      </c>
      <c r="G95" s="7">
        <v>76000</v>
      </c>
      <c r="H95" s="7">
        <v>0</v>
      </c>
      <c r="I95" s="7">
        <f t="shared" si="12"/>
        <v>76000</v>
      </c>
      <c r="J95" s="7">
        <v>2181.1999999999998</v>
      </c>
      <c r="K95" s="7">
        <v>6497.56</v>
      </c>
      <c r="L95" s="7">
        <v>2310.4</v>
      </c>
      <c r="M95" s="7">
        <v>37556.49</v>
      </c>
      <c r="N95" s="7">
        <f t="shared" si="13"/>
        <v>48545.649999999994</v>
      </c>
      <c r="O95" s="7">
        <f t="shared" si="14"/>
        <v>27454.350000000006</v>
      </c>
    </row>
    <row r="96" spans="1:15" x14ac:dyDescent="0.25">
      <c r="A96" s="4" t="s">
        <v>337</v>
      </c>
      <c r="B96" s="4" t="s">
        <v>76</v>
      </c>
      <c r="C96" s="4" t="s">
        <v>406</v>
      </c>
      <c r="D96" s="4" t="s">
        <v>407</v>
      </c>
      <c r="E96" s="6">
        <v>45992</v>
      </c>
      <c r="F96" s="6">
        <v>46174</v>
      </c>
      <c r="G96" s="7">
        <v>76000</v>
      </c>
      <c r="H96" s="7">
        <v>0</v>
      </c>
      <c r="I96" s="7">
        <f t="shared" si="12"/>
        <v>76000</v>
      </c>
      <c r="J96" s="7">
        <v>2181.1999999999998</v>
      </c>
      <c r="K96" s="7">
        <v>6497.56</v>
      </c>
      <c r="L96" s="7">
        <v>2310.4</v>
      </c>
      <c r="M96" s="7">
        <v>25</v>
      </c>
      <c r="N96" s="7">
        <f t="shared" si="13"/>
        <v>11014.16</v>
      </c>
      <c r="O96" s="7">
        <f t="shared" si="14"/>
        <v>64985.84</v>
      </c>
    </row>
    <row r="97" spans="1:15" x14ac:dyDescent="0.25">
      <c r="A97" s="4" t="s">
        <v>338</v>
      </c>
      <c r="B97" s="4" t="s">
        <v>76</v>
      </c>
      <c r="C97" s="4" t="s">
        <v>406</v>
      </c>
      <c r="D97" s="4" t="s">
        <v>407</v>
      </c>
      <c r="E97" s="5">
        <v>45962</v>
      </c>
      <c r="F97" s="6">
        <v>46143</v>
      </c>
      <c r="G97" s="7">
        <v>76000</v>
      </c>
      <c r="H97" s="7">
        <v>0</v>
      </c>
      <c r="I97" s="7">
        <f t="shared" si="12"/>
        <v>76000</v>
      </c>
      <c r="J97" s="7">
        <v>2181.1999999999998</v>
      </c>
      <c r="K97" s="7">
        <v>6497.56</v>
      </c>
      <c r="L97" s="7">
        <v>2310.4</v>
      </c>
      <c r="M97" s="7">
        <v>25</v>
      </c>
      <c r="N97" s="7">
        <f t="shared" si="13"/>
        <v>11014.16</v>
      </c>
      <c r="O97" s="7">
        <f t="shared" si="14"/>
        <v>64985.84</v>
      </c>
    </row>
    <row r="98" spans="1:15" x14ac:dyDescent="0.25">
      <c r="A98" s="4" t="s">
        <v>353</v>
      </c>
      <c r="B98" s="4" t="s">
        <v>76</v>
      </c>
      <c r="C98" s="4" t="s">
        <v>406</v>
      </c>
      <c r="D98" s="4" t="s">
        <v>408</v>
      </c>
      <c r="E98" s="5">
        <v>45839</v>
      </c>
      <c r="F98" s="6">
        <v>46023</v>
      </c>
      <c r="G98" s="7">
        <v>76000</v>
      </c>
      <c r="H98" s="7">
        <v>0</v>
      </c>
      <c r="I98" s="7">
        <f t="shared" si="12"/>
        <v>76000</v>
      </c>
      <c r="J98" s="7">
        <v>2181.1999999999998</v>
      </c>
      <c r="K98" s="7">
        <v>6497.56</v>
      </c>
      <c r="L98" s="7">
        <v>2310.4</v>
      </c>
      <c r="M98" s="7">
        <v>25</v>
      </c>
      <c r="N98" s="7">
        <f t="shared" si="13"/>
        <v>11014.16</v>
      </c>
      <c r="O98" s="7">
        <f t="shared" si="14"/>
        <v>64985.84</v>
      </c>
    </row>
    <row r="99" spans="1:15" x14ac:dyDescent="0.25">
      <c r="A99" s="4" t="s">
        <v>356</v>
      </c>
      <c r="B99" s="4" t="s">
        <v>76</v>
      </c>
      <c r="C99" s="4" t="s">
        <v>406</v>
      </c>
      <c r="D99" s="4" t="s">
        <v>407</v>
      </c>
      <c r="E99" s="5">
        <v>45839</v>
      </c>
      <c r="F99" s="6">
        <v>46023</v>
      </c>
      <c r="G99" s="7">
        <v>60000</v>
      </c>
      <c r="H99" s="7">
        <v>0</v>
      </c>
      <c r="I99" s="7">
        <f t="shared" si="12"/>
        <v>60000</v>
      </c>
      <c r="J99" s="7">
        <v>1722</v>
      </c>
      <c r="K99" s="7">
        <v>3486.68</v>
      </c>
      <c r="L99" s="7">
        <v>1824</v>
      </c>
      <c r="M99" s="7">
        <v>25</v>
      </c>
      <c r="N99" s="7">
        <f t="shared" si="13"/>
        <v>7057.68</v>
      </c>
      <c r="O99" s="7">
        <f t="shared" si="14"/>
        <v>52942.32</v>
      </c>
    </row>
    <row r="100" spans="1:15" x14ac:dyDescent="0.25">
      <c r="A100" s="4" t="s">
        <v>344</v>
      </c>
      <c r="B100" s="4" t="s">
        <v>38</v>
      </c>
      <c r="C100" s="4" t="s">
        <v>406</v>
      </c>
      <c r="D100" s="4" t="s">
        <v>408</v>
      </c>
      <c r="E100" s="5">
        <v>45870</v>
      </c>
      <c r="F100" s="5">
        <v>46054</v>
      </c>
      <c r="G100" s="7">
        <v>50000</v>
      </c>
      <c r="H100" s="7">
        <v>0</v>
      </c>
      <c r="I100" s="7">
        <f t="shared" si="12"/>
        <v>50000</v>
      </c>
      <c r="J100" s="7">
        <v>1435</v>
      </c>
      <c r="K100" s="7">
        <v>1854</v>
      </c>
      <c r="L100" s="7">
        <v>1520</v>
      </c>
      <c r="M100" s="7">
        <v>25</v>
      </c>
      <c r="N100" s="7">
        <f t="shared" si="13"/>
        <v>4834</v>
      </c>
      <c r="O100" s="7">
        <f t="shared" si="14"/>
        <v>45166</v>
      </c>
    </row>
    <row r="101" spans="1:15" x14ac:dyDescent="0.25">
      <c r="A101" s="4" t="s">
        <v>347</v>
      </c>
      <c r="B101" s="4" t="s">
        <v>38</v>
      </c>
      <c r="C101" s="4" t="s">
        <v>406</v>
      </c>
      <c r="D101" s="4" t="s">
        <v>408</v>
      </c>
      <c r="E101" s="5">
        <v>45931</v>
      </c>
      <c r="F101" s="6">
        <v>46113</v>
      </c>
      <c r="G101" s="7">
        <v>40000</v>
      </c>
      <c r="H101" s="7">
        <v>0</v>
      </c>
      <c r="I101" s="7">
        <f t="shared" si="12"/>
        <v>40000</v>
      </c>
      <c r="J101" s="7">
        <v>1148</v>
      </c>
      <c r="K101" s="7">
        <v>442.65</v>
      </c>
      <c r="L101" s="7">
        <v>1216</v>
      </c>
      <c r="M101" s="7">
        <v>25</v>
      </c>
      <c r="N101" s="7">
        <f t="shared" si="13"/>
        <v>2831.65</v>
      </c>
      <c r="O101" s="7">
        <f t="shared" si="14"/>
        <v>37168.35</v>
      </c>
    </row>
    <row r="102" spans="1:15" x14ac:dyDescent="0.25">
      <c r="A102" s="4" t="s">
        <v>349</v>
      </c>
      <c r="B102" s="4" t="s">
        <v>38</v>
      </c>
      <c r="C102" s="4" t="s">
        <v>406</v>
      </c>
      <c r="D102" s="4" t="s">
        <v>408</v>
      </c>
      <c r="E102" s="5">
        <v>45870</v>
      </c>
      <c r="F102" s="6">
        <v>46054</v>
      </c>
      <c r="G102" s="7">
        <v>55000</v>
      </c>
      <c r="H102" s="7">
        <v>0</v>
      </c>
      <c r="I102" s="7">
        <f t="shared" si="12"/>
        <v>55000</v>
      </c>
      <c r="J102" s="7">
        <v>1578.5</v>
      </c>
      <c r="K102" s="7">
        <v>2559.6799999999998</v>
      </c>
      <c r="L102" s="7">
        <v>1672</v>
      </c>
      <c r="M102" s="7">
        <v>25</v>
      </c>
      <c r="N102" s="7">
        <f t="shared" si="13"/>
        <v>5835.18</v>
      </c>
      <c r="O102" s="7">
        <f t="shared" si="14"/>
        <v>49164.82</v>
      </c>
    </row>
    <row r="103" spans="1:15" x14ac:dyDescent="0.25">
      <c r="A103" s="4" t="s">
        <v>350</v>
      </c>
      <c r="B103" s="4" t="s">
        <v>38</v>
      </c>
      <c r="C103" s="4" t="s">
        <v>406</v>
      </c>
      <c r="D103" s="4" t="s">
        <v>408</v>
      </c>
      <c r="E103" s="5">
        <v>45901</v>
      </c>
      <c r="F103" s="6">
        <v>46082</v>
      </c>
      <c r="G103" s="7">
        <v>50000</v>
      </c>
      <c r="H103" s="7">
        <v>0</v>
      </c>
      <c r="I103" s="7">
        <f t="shared" si="12"/>
        <v>50000</v>
      </c>
      <c r="J103" s="7">
        <v>1435</v>
      </c>
      <c r="K103" s="7">
        <v>1854</v>
      </c>
      <c r="L103" s="7">
        <v>1520</v>
      </c>
      <c r="M103" s="7">
        <v>25</v>
      </c>
      <c r="N103" s="7">
        <f t="shared" si="13"/>
        <v>4834</v>
      </c>
      <c r="O103" s="7">
        <f t="shared" si="14"/>
        <v>45166</v>
      </c>
    </row>
    <row r="104" spans="1:15" x14ac:dyDescent="0.25">
      <c r="A104" s="4" t="s">
        <v>359</v>
      </c>
      <c r="B104" s="4" t="s">
        <v>38</v>
      </c>
      <c r="C104" s="4" t="s">
        <v>406</v>
      </c>
      <c r="D104" s="4" t="s">
        <v>408</v>
      </c>
      <c r="E104" s="5">
        <v>45839</v>
      </c>
      <c r="F104" s="6">
        <v>46023</v>
      </c>
      <c r="G104" s="7">
        <v>55000</v>
      </c>
      <c r="H104" s="7">
        <v>0</v>
      </c>
      <c r="I104" s="7">
        <f t="shared" si="12"/>
        <v>55000</v>
      </c>
      <c r="J104" s="7">
        <v>1578.5</v>
      </c>
      <c r="K104" s="7">
        <v>2559.6799999999998</v>
      </c>
      <c r="L104" s="7">
        <v>1672</v>
      </c>
      <c r="M104" s="7">
        <v>25</v>
      </c>
      <c r="N104" s="7">
        <f t="shared" si="13"/>
        <v>5835.18</v>
      </c>
      <c r="O104" s="7">
        <f t="shared" si="14"/>
        <v>49164.82</v>
      </c>
    </row>
    <row r="105" spans="1:15" x14ac:dyDescent="0.25">
      <c r="A105" s="4" t="s">
        <v>360</v>
      </c>
      <c r="B105" s="4" t="s">
        <v>38</v>
      </c>
      <c r="C105" s="4" t="s">
        <v>406</v>
      </c>
      <c r="D105" s="4" t="s">
        <v>408</v>
      </c>
      <c r="E105" s="5">
        <v>45870</v>
      </c>
      <c r="F105" s="6">
        <v>46054</v>
      </c>
      <c r="G105" s="7">
        <v>55000</v>
      </c>
      <c r="H105" s="7">
        <v>0</v>
      </c>
      <c r="I105" s="7">
        <f t="shared" si="12"/>
        <v>55000</v>
      </c>
      <c r="J105" s="7">
        <v>1578.5</v>
      </c>
      <c r="K105" s="7">
        <v>2559.6799999999998</v>
      </c>
      <c r="L105" s="7">
        <v>1672</v>
      </c>
      <c r="M105" s="7">
        <v>25</v>
      </c>
      <c r="N105" s="7">
        <f t="shared" si="13"/>
        <v>5835.18</v>
      </c>
      <c r="O105" s="7">
        <f t="shared" si="14"/>
        <v>49164.82</v>
      </c>
    </row>
    <row r="106" spans="1:15" x14ac:dyDescent="0.25">
      <c r="A106" s="4" t="s">
        <v>361</v>
      </c>
      <c r="B106" s="4" t="s">
        <v>38</v>
      </c>
      <c r="C106" s="4" t="s">
        <v>406</v>
      </c>
      <c r="D106" s="4" t="s">
        <v>408</v>
      </c>
      <c r="E106" s="5">
        <v>45870</v>
      </c>
      <c r="F106" s="6">
        <v>46054</v>
      </c>
      <c r="G106" s="7">
        <v>30000</v>
      </c>
      <c r="H106" s="7">
        <v>0</v>
      </c>
      <c r="I106" s="7">
        <f t="shared" si="12"/>
        <v>30000</v>
      </c>
      <c r="J106" s="7">
        <v>861</v>
      </c>
      <c r="K106" s="7">
        <v>0</v>
      </c>
      <c r="L106" s="7">
        <v>912</v>
      </c>
      <c r="M106" s="7">
        <v>25</v>
      </c>
      <c r="N106" s="7">
        <f t="shared" si="13"/>
        <v>1798</v>
      </c>
      <c r="O106" s="7">
        <f t="shared" si="14"/>
        <v>28202</v>
      </c>
    </row>
    <row r="107" spans="1:15" x14ac:dyDescent="0.25">
      <c r="A107" s="4" t="s">
        <v>362</v>
      </c>
      <c r="B107" s="4" t="s">
        <v>38</v>
      </c>
      <c r="C107" s="4" t="s">
        <v>406</v>
      </c>
      <c r="D107" s="4" t="s">
        <v>408</v>
      </c>
      <c r="E107" s="5">
        <v>45901</v>
      </c>
      <c r="F107" s="6">
        <v>46082</v>
      </c>
      <c r="G107" s="7">
        <v>55000</v>
      </c>
      <c r="H107" s="7">
        <v>0</v>
      </c>
      <c r="I107" s="7">
        <f t="shared" si="12"/>
        <v>55000</v>
      </c>
      <c r="J107" s="7">
        <v>1578.5</v>
      </c>
      <c r="K107" s="7">
        <v>2559.6799999999998</v>
      </c>
      <c r="L107" s="7">
        <v>1672</v>
      </c>
      <c r="M107" s="7">
        <v>25</v>
      </c>
      <c r="N107" s="7">
        <f t="shared" si="13"/>
        <v>5835.18</v>
      </c>
      <c r="O107" s="7">
        <f t="shared" si="14"/>
        <v>49164.82</v>
      </c>
    </row>
    <row r="108" spans="1:15" x14ac:dyDescent="0.25">
      <c r="A108" s="4" t="s">
        <v>363</v>
      </c>
      <c r="B108" s="4" t="s">
        <v>38</v>
      </c>
      <c r="C108" s="4" t="s">
        <v>406</v>
      </c>
      <c r="D108" s="4" t="s">
        <v>408</v>
      </c>
      <c r="E108" s="5">
        <v>45902</v>
      </c>
      <c r="F108" s="6">
        <v>46083</v>
      </c>
      <c r="G108" s="7">
        <v>55000</v>
      </c>
      <c r="H108" s="7">
        <v>0</v>
      </c>
      <c r="I108" s="7">
        <f t="shared" si="12"/>
        <v>55000</v>
      </c>
      <c r="J108" s="7">
        <v>1578.5</v>
      </c>
      <c r="K108" s="7">
        <v>2559.6799999999998</v>
      </c>
      <c r="L108" s="7">
        <v>1672</v>
      </c>
      <c r="M108" s="7">
        <v>25</v>
      </c>
      <c r="N108" s="7">
        <f t="shared" si="13"/>
        <v>5835.18</v>
      </c>
      <c r="O108" s="7">
        <f t="shared" si="14"/>
        <v>49164.82</v>
      </c>
    </row>
    <row r="109" spans="1:15" x14ac:dyDescent="0.25">
      <c r="A109" s="4" t="s">
        <v>340</v>
      </c>
      <c r="B109" s="4" t="s">
        <v>341</v>
      </c>
      <c r="C109" s="4" t="s">
        <v>406</v>
      </c>
      <c r="D109" s="4" t="s">
        <v>408</v>
      </c>
      <c r="E109" s="5">
        <v>45962</v>
      </c>
      <c r="F109" s="6">
        <v>46143</v>
      </c>
      <c r="G109" s="7">
        <v>40000</v>
      </c>
      <c r="H109" s="7">
        <v>0</v>
      </c>
      <c r="I109" s="7">
        <f t="shared" si="12"/>
        <v>40000</v>
      </c>
      <c r="J109" s="7">
        <v>1148</v>
      </c>
      <c r="K109" s="7">
        <v>154.68</v>
      </c>
      <c r="L109" s="7">
        <v>1216</v>
      </c>
      <c r="M109" s="7">
        <v>1944.78</v>
      </c>
      <c r="N109" s="7">
        <f t="shared" si="13"/>
        <v>4463.4599999999991</v>
      </c>
      <c r="O109" s="7">
        <f t="shared" si="14"/>
        <v>35536.54</v>
      </c>
    </row>
    <row r="110" spans="1:15" x14ac:dyDescent="0.25">
      <c r="A110" s="4" t="s">
        <v>358</v>
      </c>
      <c r="B110" s="4" t="s">
        <v>26</v>
      </c>
      <c r="C110" s="4" t="s">
        <v>406</v>
      </c>
      <c r="D110" s="4" t="s">
        <v>408</v>
      </c>
      <c r="E110" s="5">
        <v>45839</v>
      </c>
      <c r="F110" s="6">
        <v>46023</v>
      </c>
      <c r="G110" s="7">
        <v>55000</v>
      </c>
      <c r="H110" s="7">
        <v>0</v>
      </c>
      <c r="I110" s="7">
        <f t="shared" si="12"/>
        <v>55000</v>
      </c>
      <c r="J110" s="7">
        <v>1578.5</v>
      </c>
      <c r="K110" s="7">
        <v>2559.6799999999998</v>
      </c>
      <c r="L110" s="7">
        <v>1672</v>
      </c>
      <c r="M110" s="7">
        <v>25</v>
      </c>
      <c r="N110" s="7">
        <f t="shared" si="13"/>
        <v>5835.18</v>
      </c>
      <c r="O110" s="7">
        <f t="shared" si="14"/>
        <v>49164.82</v>
      </c>
    </row>
    <row r="111" spans="1:15" x14ac:dyDescent="0.25">
      <c r="A111" s="4" t="s">
        <v>364</v>
      </c>
      <c r="B111" s="4" t="s">
        <v>26</v>
      </c>
      <c r="C111" s="4" t="s">
        <v>406</v>
      </c>
      <c r="D111" s="4" t="s">
        <v>408</v>
      </c>
      <c r="E111" s="5">
        <v>45962</v>
      </c>
      <c r="F111" s="6">
        <v>46143</v>
      </c>
      <c r="G111" s="7">
        <v>55000</v>
      </c>
      <c r="H111" s="7">
        <v>0</v>
      </c>
      <c r="I111" s="7">
        <f t="shared" si="12"/>
        <v>55000</v>
      </c>
      <c r="J111" s="7">
        <v>1578.5</v>
      </c>
      <c r="K111" s="7">
        <v>2559.6799999999998</v>
      </c>
      <c r="L111" s="7">
        <v>1672</v>
      </c>
      <c r="M111" s="7">
        <v>25</v>
      </c>
      <c r="N111" s="7">
        <f t="shared" si="13"/>
        <v>5835.18</v>
      </c>
      <c r="O111" s="7">
        <f t="shared" si="14"/>
        <v>49164.82</v>
      </c>
    </row>
    <row r="112" spans="1:15" x14ac:dyDescent="0.25">
      <c r="A112" s="4" t="s">
        <v>342</v>
      </c>
      <c r="B112" s="4" t="s">
        <v>343</v>
      </c>
      <c r="C112" s="4" t="s">
        <v>406</v>
      </c>
      <c r="D112" s="4" t="s">
        <v>408</v>
      </c>
      <c r="E112" s="5">
        <v>45870</v>
      </c>
      <c r="F112" s="6">
        <v>46054</v>
      </c>
      <c r="G112" s="7">
        <v>30000</v>
      </c>
      <c r="H112" s="7">
        <v>0</v>
      </c>
      <c r="I112" s="7">
        <f t="shared" si="12"/>
        <v>30000</v>
      </c>
      <c r="J112" s="7">
        <v>861</v>
      </c>
      <c r="K112" s="7">
        <v>0</v>
      </c>
      <c r="L112" s="7">
        <v>912</v>
      </c>
      <c r="M112" s="7">
        <v>25</v>
      </c>
      <c r="N112" s="7">
        <f t="shared" si="13"/>
        <v>1798</v>
      </c>
      <c r="O112" s="7">
        <f t="shared" si="14"/>
        <v>28202</v>
      </c>
    </row>
    <row r="113" spans="1:15" x14ac:dyDescent="0.25">
      <c r="A113" s="4" t="s">
        <v>345</v>
      </c>
      <c r="B113" s="4" t="s">
        <v>343</v>
      </c>
      <c r="C113" s="4" t="s">
        <v>406</v>
      </c>
      <c r="D113" s="4" t="s">
        <v>407</v>
      </c>
      <c r="E113" s="5">
        <v>45901</v>
      </c>
      <c r="F113" s="6">
        <v>46082</v>
      </c>
      <c r="G113" s="7">
        <v>30000</v>
      </c>
      <c r="H113" s="7">
        <v>0</v>
      </c>
      <c r="I113" s="7">
        <f t="shared" si="12"/>
        <v>30000</v>
      </c>
      <c r="J113" s="7">
        <v>861</v>
      </c>
      <c r="K113" s="7">
        <v>0</v>
      </c>
      <c r="L113" s="7">
        <v>912</v>
      </c>
      <c r="M113" s="7">
        <v>25</v>
      </c>
      <c r="N113" s="7">
        <f t="shared" si="13"/>
        <v>1798</v>
      </c>
      <c r="O113" s="7">
        <f t="shared" si="14"/>
        <v>28202</v>
      </c>
    </row>
    <row r="114" spans="1:15" ht="15.75" thickBot="1" x14ac:dyDescent="0.3">
      <c r="D114" s="4">
        <v>28</v>
      </c>
      <c r="G114" s="12">
        <f>SUM(G86:G113)</f>
        <v>1671000</v>
      </c>
      <c r="H114" s="12">
        <f t="shared" ref="H114:O114" si="15">SUM(H86:H113)</f>
        <v>0</v>
      </c>
      <c r="I114" s="12">
        <f t="shared" si="15"/>
        <v>1671000</v>
      </c>
      <c r="J114" s="12">
        <f t="shared" si="15"/>
        <v>47957.700000000004</v>
      </c>
      <c r="K114" s="12">
        <f t="shared" si="15"/>
        <v>104156.28999999992</v>
      </c>
      <c r="L114" s="12">
        <f t="shared" si="15"/>
        <v>50798.400000000009</v>
      </c>
      <c r="M114" s="12">
        <f t="shared" si="15"/>
        <v>41151.269999999997</v>
      </c>
      <c r="N114" s="12">
        <f t="shared" si="15"/>
        <v>244063.65999999995</v>
      </c>
      <c r="O114" s="12">
        <f t="shared" si="15"/>
        <v>1426936.34</v>
      </c>
    </row>
    <row r="117" spans="1:15" x14ac:dyDescent="0.25">
      <c r="A117" s="8" t="s">
        <v>198</v>
      </c>
    </row>
    <row r="118" spans="1:15" x14ac:dyDescent="0.25">
      <c r="A118" s="9" t="s">
        <v>0</v>
      </c>
      <c r="B118" s="9" t="s">
        <v>401</v>
      </c>
      <c r="C118" s="9" t="s">
        <v>402</v>
      </c>
      <c r="D118" s="9" t="s">
        <v>403</v>
      </c>
      <c r="E118" s="10" t="s">
        <v>410</v>
      </c>
      <c r="F118" s="10" t="s">
        <v>405</v>
      </c>
      <c r="G118" s="11" t="s">
        <v>1</v>
      </c>
      <c r="H118" s="11" t="s">
        <v>2</v>
      </c>
      <c r="I118" s="11" t="s">
        <v>3</v>
      </c>
      <c r="J118" s="11" t="s">
        <v>4</v>
      </c>
      <c r="K118" s="11" t="s">
        <v>5</v>
      </c>
      <c r="L118" s="11" t="s">
        <v>6</v>
      </c>
      <c r="M118" s="11" t="s">
        <v>7</v>
      </c>
      <c r="N118" s="11" t="s">
        <v>8</v>
      </c>
      <c r="O118" s="11" t="s">
        <v>9</v>
      </c>
    </row>
    <row r="119" spans="1:15" x14ac:dyDescent="0.25">
      <c r="A119" s="4" t="s">
        <v>199</v>
      </c>
      <c r="B119" s="4" t="s">
        <v>200</v>
      </c>
      <c r="C119" s="4" t="s">
        <v>406</v>
      </c>
      <c r="D119" s="4" t="s">
        <v>407</v>
      </c>
      <c r="E119" s="5">
        <v>45870</v>
      </c>
      <c r="F119" s="6">
        <v>46054</v>
      </c>
      <c r="G119" s="7">
        <v>150000</v>
      </c>
      <c r="H119" s="7">
        <v>0</v>
      </c>
      <c r="I119" s="7">
        <f t="shared" ref="I119:I122" si="16">+G119+H119</f>
        <v>150000</v>
      </c>
      <c r="J119" s="7">
        <v>4305</v>
      </c>
      <c r="K119" s="7">
        <v>23386.67</v>
      </c>
      <c r="L119" s="7">
        <v>4560</v>
      </c>
      <c r="M119" s="7">
        <v>2944.78</v>
      </c>
      <c r="N119" s="7">
        <f>+M119+L119+K119+J119</f>
        <v>35196.449999999997</v>
      </c>
      <c r="O119" s="7">
        <f>+I119-N119</f>
        <v>114803.55</v>
      </c>
    </row>
    <row r="120" spans="1:15" x14ac:dyDescent="0.25">
      <c r="A120" s="4" t="s">
        <v>201</v>
      </c>
      <c r="B120" s="4" t="s">
        <v>202</v>
      </c>
      <c r="C120" s="4" t="s">
        <v>406</v>
      </c>
      <c r="D120" s="4" t="s">
        <v>408</v>
      </c>
      <c r="E120" s="5">
        <v>45839</v>
      </c>
      <c r="F120" s="6">
        <v>46023</v>
      </c>
      <c r="G120" s="7">
        <v>55000</v>
      </c>
      <c r="H120" s="7">
        <v>0</v>
      </c>
      <c r="I120" s="7">
        <f t="shared" si="16"/>
        <v>55000</v>
      </c>
      <c r="J120" s="7">
        <v>1578.5</v>
      </c>
      <c r="K120" s="7">
        <v>2559.6799999999998</v>
      </c>
      <c r="L120" s="7">
        <v>1672</v>
      </c>
      <c r="M120" s="7">
        <v>25</v>
      </c>
      <c r="N120" s="7">
        <f>+M120+L120+K120+J120</f>
        <v>5835.18</v>
      </c>
      <c r="O120" s="7">
        <f>+I120-N120</f>
        <v>49164.82</v>
      </c>
    </row>
    <row r="121" spans="1:15" x14ac:dyDescent="0.25">
      <c r="A121" s="4" t="s">
        <v>203</v>
      </c>
      <c r="B121" s="4" t="s">
        <v>202</v>
      </c>
      <c r="C121" s="4" t="s">
        <v>406</v>
      </c>
      <c r="D121" s="4" t="s">
        <v>407</v>
      </c>
      <c r="E121" s="5">
        <v>45839</v>
      </c>
      <c r="F121" s="6">
        <v>46023</v>
      </c>
      <c r="G121" s="7">
        <v>55000</v>
      </c>
      <c r="H121" s="7">
        <v>0</v>
      </c>
      <c r="I121" s="7">
        <f t="shared" si="16"/>
        <v>55000</v>
      </c>
      <c r="J121" s="7">
        <v>1578.5</v>
      </c>
      <c r="K121" s="7">
        <v>2559.6799999999998</v>
      </c>
      <c r="L121" s="7">
        <v>1672</v>
      </c>
      <c r="M121" s="7">
        <v>25</v>
      </c>
      <c r="N121" s="7">
        <f>+M121+L121+K121+J121</f>
        <v>5835.18</v>
      </c>
      <c r="O121" s="7">
        <f>+I121-N121</f>
        <v>49164.82</v>
      </c>
    </row>
    <row r="122" spans="1:15" x14ac:dyDescent="0.25">
      <c r="A122" s="4" t="s">
        <v>204</v>
      </c>
      <c r="B122" s="4" t="s">
        <v>202</v>
      </c>
      <c r="C122" s="4" t="s">
        <v>406</v>
      </c>
      <c r="D122" s="4" t="s">
        <v>407</v>
      </c>
      <c r="E122" s="5">
        <v>45901</v>
      </c>
      <c r="F122" s="6">
        <v>46082</v>
      </c>
      <c r="G122" s="7">
        <v>55000</v>
      </c>
      <c r="H122" s="7">
        <v>0</v>
      </c>
      <c r="I122" s="7">
        <f t="shared" si="16"/>
        <v>55000</v>
      </c>
      <c r="J122" s="7">
        <v>1578.5</v>
      </c>
      <c r="K122" s="7">
        <v>2559.6799999999998</v>
      </c>
      <c r="L122" s="7">
        <v>1672</v>
      </c>
      <c r="M122" s="7">
        <v>25</v>
      </c>
      <c r="N122" s="7">
        <f>+M122+L122+K122+J122</f>
        <v>5835.18</v>
      </c>
      <c r="O122" s="7">
        <f>+I122-N122</f>
        <v>49164.82</v>
      </c>
    </row>
    <row r="123" spans="1:15" ht="15.75" thickBot="1" x14ac:dyDescent="0.3">
      <c r="D123" s="4">
        <v>4</v>
      </c>
      <c r="G123" s="12">
        <f>SUM(G119:G122)</f>
        <v>315000</v>
      </c>
      <c r="H123" s="12">
        <f t="shared" ref="H123:O123" si="17">SUM(H119:H122)</f>
        <v>0</v>
      </c>
      <c r="I123" s="12">
        <f t="shared" si="17"/>
        <v>315000</v>
      </c>
      <c r="J123" s="12">
        <f t="shared" si="17"/>
        <v>9040.5</v>
      </c>
      <c r="K123" s="12">
        <f t="shared" si="17"/>
        <v>31065.71</v>
      </c>
      <c r="L123" s="12">
        <f t="shared" si="17"/>
        <v>9576</v>
      </c>
      <c r="M123" s="12">
        <f t="shared" si="17"/>
        <v>3019.78</v>
      </c>
      <c r="N123" s="12">
        <f t="shared" si="17"/>
        <v>52701.99</v>
      </c>
      <c r="O123" s="12">
        <f t="shared" si="17"/>
        <v>262298.01</v>
      </c>
    </row>
    <row r="125" spans="1:15" x14ac:dyDescent="0.25">
      <c r="A125" s="8" t="s">
        <v>205</v>
      </c>
    </row>
    <row r="126" spans="1:15" x14ac:dyDescent="0.25">
      <c r="A126" s="9" t="s">
        <v>0</v>
      </c>
      <c r="B126" s="9" t="s">
        <v>401</v>
      </c>
      <c r="C126" s="9" t="s">
        <v>402</v>
      </c>
      <c r="D126" s="9" t="s">
        <v>403</v>
      </c>
      <c r="E126" s="10" t="s">
        <v>410</v>
      </c>
      <c r="F126" s="10" t="s">
        <v>405</v>
      </c>
      <c r="G126" s="11" t="s">
        <v>1</v>
      </c>
      <c r="H126" s="11" t="s">
        <v>2</v>
      </c>
      <c r="I126" s="11" t="s">
        <v>3</v>
      </c>
      <c r="J126" s="11" t="s">
        <v>4</v>
      </c>
      <c r="K126" s="11" t="s">
        <v>5</v>
      </c>
      <c r="L126" s="11" t="s">
        <v>6</v>
      </c>
      <c r="M126" s="11" t="s">
        <v>7</v>
      </c>
      <c r="N126" s="11" t="s">
        <v>8</v>
      </c>
      <c r="O126" s="11" t="s">
        <v>9</v>
      </c>
    </row>
    <row r="127" spans="1:15" x14ac:dyDescent="0.25">
      <c r="A127" s="4" t="s">
        <v>206</v>
      </c>
      <c r="B127" s="4" t="s">
        <v>14</v>
      </c>
      <c r="C127" s="4" t="s">
        <v>406</v>
      </c>
      <c r="D127" s="4" t="s">
        <v>407</v>
      </c>
      <c r="E127" s="5">
        <v>45901</v>
      </c>
      <c r="F127" s="6">
        <v>46082</v>
      </c>
      <c r="G127" s="7">
        <v>128000</v>
      </c>
      <c r="H127" s="7">
        <v>0</v>
      </c>
      <c r="I127" s="7">
        <f t="shared" ref="I127:I128" si="18">+G127+H127</f>
        <v>128000</v>
      </c>
      <c r="J127" s="7">
        <v>3673.6</v>
      </c>
      <c r="K127" s="7">
        <v>18691.669999999998</v>
      </c>
      <c r="L127" s="7">
        <v>3891.2</v>
      </c>
      <c r="M127" s="7">
        <v>25</v>
      </c>
      <c r="N127" s="7">
        <f>+M127+L127+K127+J127</f>
        <v>26281.469999999998</v>
      </c>
      <c r="O127" s="7">
        <f>+I127-N127</f>
        <v>101718.53</v>
      </c>
    </row>
    <row r="128" spans="1:15" x14ac:dyDescent="0.25">
      <c r="A128" s="4" t="s">
        <v>207</v>
      </c>
      <c r="B128" s="4" t="s">
        <v>202</v>
      </c>
      <c r="C128" s="4" t="s">
        <v>406</v>
      </c>
      <c r="D128" s="4" t="s">
        <v>408</v>
      </c>
      <c r="E128" s="5">
        <v>45962</v>
      </c>
      <c r="F128" s="6">
        <v>46143</v>
      </c>
      <c r="G128" s="7">
        <v>55000</v>
      </c>
      <c r="H128" s="7">
        <v>0</v>
      </c>
      <c r="I128" s="7">
        <f t="shared" si="18"/>
        <v>55000</v>
      </c>
      <c r="J128" s="7">
        <v>1578.5</v>
      </c>
      <c r="K128" s="7">
        <v>2559.6799999999998</v>
      </c>
      <c r="L128" s="7">
        <v>1672</v>
      </c>
      <c r="M128" s="7">
        <v>25</v>
      </c>
      <c r="N128" s="7">
        <f>+M128+L128+K128+J128</f>
        <v>5835.18</v>
      </c>
      <c r="O128" s="7">
        <f>+I128-N128</f>
        <v>49164.82</v>
      </c>
    </row>
    <row r="129" spans="1:15" ht="15.75" thickBot="1" x14ac:dyDescent="0.3">
      <c r="D129" s="4">
        <v>2</v>
      </c>
      <c r="G129" s="12">
        <f>SUM(G127:G128)</f>
        <v>183000</v>
      </c>
      <c r="H129" s="12">
        <f t="shared" ref="H129:O129" si="19">SUM(H127:H128)</f>
        <v>0</v>
      </c>
      <c r="I129" s="12">
        <f t="shared" si="19"/>
        <v>183000</v>
      </c>
      <c r="J129" s="12">
        <f t="shared" si="19"/>
        <v>5252.1</v>
      </c>
      <c r="K129" s="12">
        <f t="shared" si="19"/>
        <v>21251.35</v>
      </c>
      <c r="L129" s="12">
        <f t="shared" si="19"/>
        <v>5563.2</v>
      </c>
      <c r="M129" s="12">
        <f t="shared" si="19"/>
        <v>50</v>
      </c>
      <c r="N129" s="12">
        <f t="shared" si="19"/>
        <v>32116.649999999998</v>
      </c>
      <c r="O129" s="12">
        <f t="shared" si="19"/>
        <v>150883.35</v>
      </c>
    </row>
    <row r="131" spans="1:15" x14ac:dyDescent="0.25">
      <c r="A131" s="8" t="s">
        <v>268</v>
      </c>
    </row>
    <row r="132" spans="1:15" x14ac:dyDescent="0.25">
      <c r="A132" s="9" t="s">
        <v>0</v>
      </c>
      <c r="B132" s="9" t="s">
        <v>401</v>
      </c>
      <c r="C132" s="9" t="s">
        <v>402</v>
      </c>
      <c r="D132" s="9" t="s">
        <v>403</v>
      </c>
      <c r="E132" s="10" t="s">
        <v>410</v>
      </c>
      <c r="F132" s="10" t="s">
        <v>405</v>
      </c>
      <c r="G132" s="11" t="s">
        <v>1</v>
      </c>
      <c r="H132" s="11" t="s">
        <v>2</v>
      </c>
      <c r="I132" s="11" t="s">
        <v>3</v>
      </c>
      <c r="J132" s="11" t="s">
        <v>4</v>
      </c>
      <c r="K132" s="11" t="s">
        <v>5</v>
      </c>
      <c r="L132" s="11" t="s">
        <v>6</v>
      </c>
      <c r="M132" s="11" t="s">
        <v>7</v>
      </c>
      <c r="N132" s="11" t="s">
        <v>8</v>
      </c>
      <c r="O132" s="11" t="s">
        <v>9</v>
      </c>
    </row>
    <row r="133" spans="1:15" x14ac:dyDescent="0.25">
      <c r="A133" s="4" t="s">
        <v>291</v>
      </c>
      <c r="B133" s="4" t="s">
        <v>18</v>
      </c>
      <c r="C133" s="4" t="s">
        <v>406</v>
      </c>
      <c r="D133" s="4" t="s">
        <v>408</v>
      </c>
      <c r="E133" s="5">
        <v>45931</v>
      </c>
      <c r="F133" s="6">
        <v>46113</v>
      </c>
      <c r="G133" s="7">
        <v>150000</v>
      </c>
      <c r="H133" s="7">
        <v>0</v>
      </c>
      <c r="I133" s="7">
        <f t="shared" ref="I133:I152" si="20">+G133+H133</f>
        <v>150000</v>
      </c>
      <c r="J133" s="7">
        <v>4305</v>
      </c>
      <c r="K133" s="7">
        <v>23866.62</v>
      </c>
      <c r="L133" s="7">
        <v>4560</v>
      </c>
      <c r="M133" s="7">
        <v>25</v>
      </c>
      <c r="N133" s="7">
        <f t="shared" ref="N133:N152" si="21">+M133+L133+K133+J133</f>
        <v>32756.62</v>
      </c>
      <c r="O133" s="7">
        <f t="shared" ref="O133:O152" si="22">+I133-N133</f>
        <v>117243.38</v>
      </c>
    </row>
    <row r="134" spans="1:15" x14ac:dyDescent="0.25">
      <c r="A134" s="4" t="s">
        <v>269</v>
      </c>
      <c r="B134" s="4" t="s">
        <v>270</v>
      </c>
      <c r="C134" s="4" t="s">
        <v>406</v>
      </c>
      <c r="D134" s="4" t="s">
        <v>407</v>
      </c>
      <c r="E134" s="6">
        <v>45992</v>
      </c>
      <c r="F134" s="6">
        <v>46174</v>
      </c>
      <c r="G134" s="7">
        <v>128000</v>
      </c>
      <c r="H134" s="7">
        <v>0</v>
      </c>
      <c r="I134" s="7">
        <f t="shared" si="20"/>
        <v>128000</v>
      </c>
      <c r="J134" s="7">
        <v>3673.6</v>
      </c>
      <c r="K134" s="7">
        <v>18691.669999999998</v>
      </c>
      <c r="L134" s="7">
        <v>3891.2</v>
      </c>
      <c r="M134" s="7">
        <v>25</v>
      </c>
      <c r="N134" s="7">
        <f t="shared" si="21"/>
        <v>26281.469999999998</v>
      </c>
      <c r="O134" s="7">
        <f t="shared" si="22"/>
        <v>101718.53</v>
      </c>
    </row>
    <row r="135" spans="1:15" x14ac:dyDescent="0.25">
      <c r="A135" s="4" t="s">
        <v>292</v>
      </c>
      <c r="B135" s="4" t="s">
        <v>148</v>
      </c>
      <c r="C135" s="4" t="s">
        <v>406</v>
      </c>
      <c r="D135" s="4" t="s">
        <v>407</v>
      </c>
      <c r="E135" s="5">
        <v>45870</v>
      </c>
      <c r="F135" s="6">
        <v>46054</v>
      </c>
      <c r="G135" s="7">
        <v>105000</v>
      </c>
      <c r="H135" s="7">
        <v>0</v>
      </c>
      <c r="I135" s="7">
        <f t="shared" si="20"/>
        <v>105000</v>
      </c>
      <c r="J135" s="7">
        <v>3013.5</v>
      </c>
      <c r="K135" s="7">
        <v>13281.49</v>
      </c>
      <c r="L135" s="7">
        <v>3192</v>
      </c>
      <c r="M135" s="7">
        <v>25</v>
      </c>
      <c r="N135" s="7">
        <f t="shared" si="21"/>
        <v>19511.989999999998</v>
      </c>
      <c r="O135" s="7">
        <f t="shared" si="22"/>
        <v>85488.010000000009</v>
      </c>
    </row>
    <row r="136" spans="1:15" x14ac:dyDescent="0.25">
      <c r="A136" s="4" t="s">
        <v>275</v>
      </c>
      <c r="B136" s="4" t="s">
        <v>101</v>
      </c>
      <c r="C136" s="4" t="s">
        <v>406</v>
      </c>
      <c r="D136" s="4" t="s">
        <v>408</v>
      </c>
      <c r="E136" s="5">
        <v>45839</v>
      </c>
      <c r="F136" s="6">
        <v>46023</v>
      </c>
      <c r="G136" s="7">
        <v>105000</v>
      </c>
      <c r="H136" s="7">
        <v>0</v>
      </c>
      <c r="I136" s="7">
        <f t="shared" si="20"/>
        <v>105000</v>
      </c>
      <c r="J136" s="7">
        <v>3013.5</v>
      </c>
      <c r="K136" s="7">
        <v>13281.49</v>
      </c>
      <c r="L136" s="7">
        <v>3192</v>
      </c>
      <c r="M136" s="7">
        <v>25</v>
      </c>
      <c r="N136" s="7">
        <f t="shared" si="21"/>
        <v>19511.989999999998</v>
      </c>
      <c r="O136" s="7">
        <f t="shared" si="22"/>
        <v>85488.010000000009</v>
      </c>
    </row>
    <row r="137" spans="1:15" x14ac:dyDescent="0.25">
      <c r="A137" s="4" t="s">
        <v>272</v>
      </c>
      <c r="B137" s="4" t="s">
        <v>273</v>
      </c>
      <c r="C137" s="4" t="s">
        <v>406</v>
      </c>
      <c r="D137" s="4" t="s">
        <v>407</v>
      </c>
      <c r="E137" s="5">
        <v>45870</v>
      </c>
      <c r="F137" s="6">
        <v>46054</v>
      </c>
      <c r="G137" s="7">
        <v>105000</v>
      </c>
      <c r="H137" s="7">
        <v>0</v>
      </c>
      <c r="I137" s="7">
        <f t="shared" si="20"/>
        <v>105000</v>
      </c>
      <c r="J137" s="7">
        <v>3013.5</v>
      </c>
      <c r="K137" s="7">
        <v>13281.49</v>
      </c>
      <c r="L137" s="7">
        <v>3192</v>
      </c>
      <c r="M137" s="7">
        <v>25</v>
      </c>
      <c r="N137" s="7">
        <f t="shared" si="21"/>
        <v>19511.989999999998</v>
      </c>
      <c r="O137" s="7">
        <f t="shared" si="22"/>
        <v>85488.010000000009</v>
      </c>
    </row>
    <row r="138" spans="1:15" x14ac:dyDescent="0.25">
      <c r="A138" s="4" t="s">
        <v>274</v>
      </c>
      <c r="B138" s="4" t="s">
        <v>273</v>
      </c>
      <c r="C138" s="4" t="s">
        <v>406</v>
      </c>
      <c r="D138" s="4" t="s">
        <v>407</v>
      </c>
      <c r="E138" s="5">
        <v>45839</v>
      </c>
      <c r="F138" s="6">
        <v>46023</v>
      </c>
      <c r="G138" s="7">
        <v>105000</v>
      </c>
      <c r="H138" s="7">
        <v>0</v>
      </c>
      <c r="I138" s="7">
        <f t="shared" si="20"/>
        <v>105000</v>
      </c>
      <c r="J138" s="7">
        <v>3013.5</v>
      </c>
      <c r="K138" s="7">
        <v>13281.49</v>
      </c>
      <c r="L138" s="7">
        <v>3192</v>
      </c>
      <c r="M138" s="7">
        <v>25</v>
      </c>
      <c r="N138" s="7">
        <f t="shared" si="21"/>
        <v>19511.989999999998</v>
      </c>
      <c r="O138" s="7">
        <f t="shared" si="22"/>
        <v>85488.010000000009</v>
      </c>
    </row>
    <row r="139" spans="1:15" x14ac:dyDescent="0.25">
      <c r="A139" s="4" t="s">
        <v>271</v>
      </c>
      <c r="B139" s="4" t="s">
        <v>31</v>
      </c>
      <c r="C139" s="4" t="s">
        <v>406</v>
      </c>
      <c r="D139" s="4" t="s">
        <v>407</v>
      </c>
      <c r="E139" s="5">
        <v>45870</v>
      </c>
      <c r="F139" s="6">
        <v>46054</v>
      </c>
      <c r="G139" s="7">
        <v>60000</v>
      </c>
      <c r="H139" s="7">
        <v>0</v>
      </c>
      <c r="I139" s="7">
        <f t="shared" si="20"/>
        <v>60000</v>
      </c>
      <c r="J139" s="7">
        <v>1722</v>
      </c>
      <c r="K139" s="7">
        <v>3486.68</v>
      </c>
      <c r="L139" s="7">
        <v>1824</v>
      </c>
      <c r="M139" s="7">
        <v>25</v>
      </c>
      <c r="N139" s="7">
        <f t="shared" si="21"/>
        <v>7057.68</v>
      </c>
      <c r="O139" s="7">
        <f t="shared" si="22"/>
        <v>52942.32</v>
      </c>
    </row>
    <row r="140" spans="1:15" x14ac:dyDescent="0.25">
      <c r="A140" s="4" t="s">
        <v>281</v>
      </c>
      <c r="B140" s="4" t="s">
        <v>31</v>
      </c>
      <c r="C140" s="4" t="s">
        <v>406</v>
      </c>
      <c r="D140" s="4" t="s">
        <v>408</v>
      </c>
      <c r="E140" s="5">
        <v>45931</v>
      </c>
      <c r="F140" s="6">
        <v>46113</v>
      </c>
      <c r="G140" s="7">
        <v>76000</v>
      </c>
      <c r="H140" s="7">
        <v>0</v>
      </c>
      <c r="I140" s="7">
        <f t="shared" si="20"/>
        <v>76000</v>
      </c>
      <c r="J140" s="7">
        <v>2181.1999999999998</v>
      </c>
      <c r="K140" s="7">
        <v>6497.56</v>
      </c>
      <c r="L140" s="7">
        <v>2310.4</v>
      </c>
      <c r="M140" s="7">
        <v>25</v>
      </c>
      <c r="N140" s="7">
        <f t="shared" si="21"/>
        <v>11014.16</v>
      </c>
      <c r="O140" s="7">
        <f t="shared" si="22"/>
        <v>64985.84</v>
      </c>
    </row>
    <row r="141" spans="1:15" x14ac:dyDescent="0.25">
      <c r="A141" s="4" t="s">
        <v>284</v>
      </c>
      <c r="B141" s="4" t="s">
        <v>31</v>
      </c>
      <c r="C141" s="4" t="s">
        <v>406</v>
      </c>
      <c r="D141" s="4" t="s">
        <v>408</v>
      </c>
      <c r="E141" s="6">
        <v>45992</v>
      </c>
      <c r="F141" s="6">
        <v>46174</v>
      </c>
      <c r="G141" s="7">
        <v>76000</v>
      </c>
      <c r="H141" s="7">
        <v>0</v>
      </c>
      <c r="I141" s="7">
        <f t="shared" si="20"/>
        <v>76000</v>
      </c>
      <c r="J141" s="7">
        <v>2181.1999999999998</v>
      </c>
      <c r="K141" s="7">
        <v>6497.56</v>
      </c>
      <c r="L141" s="7">
        <v>2310.4</v>
      </c>
      <c r="M141" s="7">
        <v>25</v>
      </c>
      <c r="N141" s="7">
        <f t="shared" si="21"/>
        <v>11014.16</v>
      </c>
      <c r="O141" s="7">
        <f t="shared" si="22"/>
        <v>64985.84</v>
      </c>
    </row>
    <row r="142" spans="1:15" x14ac:dyDescent="0.25">
      <c r="A142" s="4" t="s">
        <v>279</v>
      </c>
      <c r="B142" s="4" t="s">
        <v>47</v>
      </c>
      <c r="C142" s="4" t="s">
        <v>406</v>
      </c>
      <c r="D142" s="4" t="s">
        <v>407</v>
      </c>
      <c r="E142" s="5">
        <v>45901</v>
      </c>
      <c r="F142" s="6">
        <v>46082</v>
      </c>
      <c r="G142" s="7">
        <v>76000</v>
      </c>
      <c r="H142" s="7">
        <v>0</v>
      </c>
      <c r="I142" s="7">
        <f t="shared" si="20"/>
        <v>76000</v>
      </c>
      <c r="J142" s="7">
        <v>2181.1999999999998</v>
      </c>
      <c r="K142" s="7">
        <v>6497.56</v>
      </c>
      <c r="L142" s="7">
        <v>2310.4</v>
      </c>
      <c r="M142" s="7">
        <v>25</v>
      </c>
      <c r="N142" s="7">
        <f t="shared" si="21"/>
        <v>11014.16</v>
      </c>
      <c r="O142" s="7">
        <f t="shared" si="22"/>
        <v>64985.84</v>
      </c>
    </row>
    <row r="143" spans="1:15" x14ac:dyDescent="0.25">
      <c r="A143" s="4" t="s">
        <v>286</v>
      </c>
      <c r="B143" s="4" t="s">
        <v>287</v>
      </c>
      <c r="C143" s="4" t="s">
        <v>406</v>
      </c>
      <c r="D143" s="4" t="s">
        <v>407</v>
      </c>
      <c r="E143" s="5">
        <v>45901</v>
      </c>
      <c r="F143" s="6">
        <v>46082</v>
      </c>
      <c r="G143" s="7">
        <v>76000</v>
      </c>
      <c r="H143" s="7">
        <v>0</v>
      </c>
      <c r="I143" s="7">
        <f t="shared" si="20"/>
        <v>76000</v>
      </c>
      <c r="J143" s="7">
        <v>2181.1999999999998</v>
      </c>
      <c r="K143" s="7">
        <v>6497.56</v>
      </c>
      <c r="L143" s="7">
        <v>2310.4</v>
      </c>
      <c r="M143" s="7">
        <v>25</v>
      </c>
      <c r="N143" s="7">
        <f t="shared" si="21"/>
        <v>11014.16</v>
      </c>
      <c r="O143" s="7">
        <f t="shared" si="22"/>
        <v>64985.84</v>
      </c>
    </row>
    <row r="144" spans="1:15" x14ac:dyDescent="0.25">
      <c r="A144" s="4" t="s">
        <v>288</v>
      </c>
      <c r="B144" s="4" t="s">
        <v>287</v>
      </c>
      <c r="C144" s="4" t="s">
        <v>406</v>
      </c>
      <c r="D144" s="4" t="s">
        <v>407</v>
      </c>
      <c r="E144" s="5">
        <v>45962</v>
      </c>
      <c r="F144" s="6">
        <v>46143</v>
      </c>
      <c r="G144" s="7">
        <v>76000</v>
      </c>
      <c r="H144" s="7">
        <v>0</v>
      </c>
      <c r="I144" s="7">
        <f t="shared" si="20"/>
        <v>76000</v>
      </c>
      <c r="J144" s="7">
        <v>2181.1999999999998</v>
      </c>
      <c r="K144" s="7">
        <v>5729.64</v>
      </c>
      <c r="L144" s="7">
        <v>2310.4</v>
      </c>
      <c r="M144" s="7">
        <v>4505.05</v>
      </c>
      <c r="N144" s="7">
        <f t="shared" si="21"/>
        <v>14726.29</v>
      </c>
      <c r="O144" s="7">
        <f t="shared" si="22"/>
        <v>61273.71</v>
      </c>
    </row>
    <row r="145" spans="1:15" x14ac:dyDescent="0.25">
      <c r="A145" s="4" t="s">
        <v>289</v>
      </c>
      <c r="B145" s="4" t="s">
        <v>290</v>
      </c>
      <c r="C145" s="4" t="s">
        <v>406</v>
      </c>
      <c r="D145" s="4" t="s">
        <v>407</v>
      </c>
      <c r="E145" s="5">
        <v>45901</v>
      </c>
      <c r="F145" s="6">
        <v>46082</v>
      </c>
      <c r="G145" s="7">
        <v>76000</v>
      </c>
      <c r="H145" s="7">
        <v>0</v>
      </c>
      <c r="I145" s="7">
        <f t="shared" si="20"/>
        <v>76000</v>
      </c>
      <c r="J145" s="7">
        <v>2181.1999999999998</v>
      </c>
      <c r="K145" s="7">
        <v>6497.56</v>
      </c>
      <c r="L145" s="7">
        <v>2310.4</v>
      </c>
      <c r="M145" s="7">
        <v>25</v>
      </c>
      <c r="N145" s="7">
        <f t="shared" si="21"/>
        <v>11014.16</v>
      </c>
      <c r="O145" s="7">
        <f t="shared" si="22"/>
        <v>64985.84</v>
      </c>
    </row>
    <row r="146" spans="1:15" x14ac:dyDescent="0.25">
      <c r="A146" s="4" t="s">
        <v>276</v>
      </c>
      <c r="B146" s="4" t="s">
        <v>26</v>
      </c>
      <c r="C146" s="4" t="s">
        <v>406</v>
      </c>
      <c r="D146" s="4" t="s">
        <v>407</v>
      </c>
      <c r="E146" s="5">
        <v>45962</v>
      </c>
      <c r="F146" s="6">
        <v>46143</v>
      </c>
      <c r="G146" s="7">
        <v>55000</v>
      </c>
      <c r="H146" s="7">
        <v>0</v>
      </c>
      <c r="I146" s="7">
        <f t="shared" si="20"/>
        <v>55000</v>
      </c>
      <c r="J146" s="7">
        <v>1578.5</v>
      </c>
      <c r="K146" s="7">
        <v>2559.6799999999998</v>
      </c>
      <c r="L146" s="7">
        <v>1672</v>
      </c>
      <c r="M146" s="7">
        <v>25</v>
      </c>
      <c r="N146" s="7">
        <f t="shared" si="21"/>
        <v>5835.18</v>
      </c>
      <c r="O146" s="7">
        <f t="shared" si="22"/>
        <v>49164.82</v>
      </c>
    </row>
    <row r="147" spans="1:15" x14ac:dyDescent="0.25">
      <c r="A147" s="4" t="s">
        <v>277</v>
      </c>
      <c r="B147" s="4" t="s">
        <v>26</v>
      </c>
      <c r="C147" s="4" t="s">
        <v>406</v>
      </c>
      <c r="D147" s="4" t="s">
        <v>407</v>
      </c>
      <c r="E147" s="5">
        <v>45962</v>
      </c>
      <c r="F147" s="5">
        <v>46143</v>
      </c>
      <c r="G147" s="7">
        <v>55000</v>
      </c>
      <c r="H147" s="7">
        <v>0</v>
      </c>
      <c r="I147" s="7">
        <f t="shared" si="20"/>
        <v>55000</v>
      </c>
      <c r="J147" s="7">
        <v>1578.5</v>
      </c>
      <c r="K147" s="7">
        <v>2559.6799999999998</v>
      </c>
      <c r="L147" s="7">
        <v>1672</v>
      </c>
      <c r="M147" s="7">
        <v>25</v>
      </c>
      <c r="N147" s="7">
        <f t="shared" si="21"/>
        <v>5835.18</v>
      </c>
      <c r="O147" s="7">
        <f t="shared" si="22"/>
        <v>49164.82</v>
      </c>
    </row>
    <row r="148" spans="1:15" x14ac:dyDescent="0.25">
      <c r="A148" s="4" t="s">
        <v>278</v>
      </c>
      <c r="B148" s="4" t="s">
        <v>26</v>
      </c>
      <c r="C148" s="4" t="s">
        <v>406</v>
      </c>
      <c r="D148" s="4" t="s">
        <v>407</v>
      </c>
      <c r="E148" s="5">
        <v>45962</v>
      </c>
      <c r="F148" s="6">
        <v>46143</v>
      </c>
      <c r="G148" s="7">
        <v>55000</v>
      </c>
      <c r="H148" s="7">
        <v>0</v>
      </c>
      <c r="I148" s="7">
        <f t="shared" si="20"/>
        <v>55000</v>
      </c>
      <c r="J148" s="7">
        <v>1578.5</v>
      </c>
      <c r="K148" s="7">
        <v>2271.71</v>
      </c>
      <c r="L148" s="7">
        <v>1672</v>
      </c>
      <c r="M148" s="7">
        <v>3225.76</v>
      </c>
      <c r="N148" s="7">
        <f t="shared" si="21"/>
        <v>8747.9700000000012</v>
      </c>
      <c r="O148" s="7">
        <f t="shared" si="22"/>
        <v>46252.03</v>
      </c>
    </row>
    <row r="149" spans="1:15" x14ac:dyDescent="0.25">
      <c r="A149" s="4" t="s">
        <v>280</v>
      </c>
      <c r="B149" s="4" t="s">
        <v>26</v>
      </c>
      <c r="C149" s="4" t="s">
        <v>406</v>
      </c>
      <c r="D149" s="4" t="s">
        <v>408</v>
      </c>
      <c r="E149" s="5">
        <v>45931</v>
      </c>
      <c r="F149" s="6">
        <v>46113</v>
      </c>
      <c r="G149" s="7">
        <v>55000</v>
      </c>
      <c r="H149" s="7">
        <v>0</v>
      </c>
      <c r="I149" s="7">
        <f t="shared" si="20"/>
        <v>55000</v>
      </c>
      <c r="J149" s="7">
        <v>1578.5</v>
      </c>
      <c r="K149" s="7">
        <v>2559.6799999999998</v>
      </c>
      <c r="L149" s="7">
        <v>1672</v>
      </c>
      <c r="M149" s="7">
        <v>25</v>
      </c>
      <c r="N149" s="7">
        <f t="shared" si="21"/>
        <v>5835.18</v>
      </c>
      <c r="O149" s="7">
        <f t="shared" si="22"/>
        <v>49164.82</v>
      </c>
    </row>
    <row r="150" spans="1:15" x14ac:dyDescent="0.25">
      <c r="A150" s="4" t="s">
        <v>282</v>
      </c>
      <c r="B150" s="4" t="s">
        <v>26</v>
      </c>
      <c r="C150" s="4" t="s">
        <v>406</v>
      </c>
      <c r="D150" s="4" t="s">
        <v>408</v>
      </c>
      <c r="E150" s="5">
        <v>45931</v>
      </c>
      <c r="F150" s="6">
        <v>46113</v>
      </c>
      <c r="G150" s="7">
        <v>50000</v>
      </c>
      <c r="H150" s="7">
        <v>0</v>
      </c>
      <c r="I150" s="7">
        <f t="shared" si="20"/>
        <v>50000</v>
      </c>
      <c r="J150" s="7">
        <v>1435</v>
      </c>
      <c r="K150" s="7">
        <v>1854</v>
      </c>
      <c r="L150" s="7">
        <v>1520</v>
      </c>
      <c r="M150" s="7">
        <v>25</v>
      </c>
      <c r="N150" s="7">
        <f t="shared" si="21"/>
        <v>4834</v>
      </c>
      <c r="O150" s="7">
        <f t="shared" si="22"/>
        <v>45166</v>
      </c>
    </row>
    <row r="151" spans="1:15" x14ac:dyDescent="0.25">
      <c r="A151" s="4" t="s">
        <v>283</v>
      </c>
      <c r="B151" s="4" t="s">
        <v>26</v>
      </c>
      <c r="C151" s="4" t="s">
        <v>406</v>
      </c>
      <c r="D151" s="4" t="s">
        <v>407</v>
      </c>
      <c r="E151" s="5">
        <v>45931</v>
      </c>
      <c r="F151" s="6">
        <v>46113</v>
      </c>
      <c r="G151" s="7">
        <v>55000</v>
      </c>
      <c r="H151" s="7">
        <v>0</v>
      </c>
      <c r="I151" s="7">
        <f t="shared" si="20"/>
        <v>55000</v>
      </c>
      <c r="J151" s="7">
        <v>1578.5</v>
      </c>
      <c r="K151" s="7">
        <v>2559.6799999999998</v>
      </c>
      <c r="L151" s="7">
        <v>1672</v>
      </c>
      <c r="M151" s="7">
        <v>25</v>
      </c>
      <c r="N151" s="7">
        <f t="shared" si="21"/>
        <v>5835.18</v>
      </c>
      <c r="O151" s="7">
        <f t="shared" si="22"/>
        <v>49164.82</v>
      </c>
    </row>
    <row r="152" spans="1:15" x14ac:dyDescent="0.25">
      <c r="A152" s="4" t="s">
        <v>285</v>
      </c>
      <c r="B152" s="4" t="s">
        <v>26</v>
      </c>
      <c r="C152" s="4" t="s">
        <v>406</v>
      </c>
      <c r="D152" s="4" t="s">
        <v>407</v>
      </c>
      <c r="E152" s="5">
        <v>45870</v>
      </c>
      <c r="F152" s="6">
        <v>46054</v>
      </c>
      <c r="G152" s="7">
        <v>55000</v>
      </c>
      <c r="H152" s="7">
        <v>0</v>
      </c>
      <c r="I152" s="7">
        <f t="shared" si="20"/>
        <v>55000</v>
      </c>
      <c r="J152" s="7">
        <v>1578.5</v>
      </c>
      <c r="K152" s="7">
        <v>2559.6799999999998</v>
      </c>
      <c r="L152" s="7">
        <v>1672</v>
      </c>
      <c r="M152" s="7">
        <v>25</v>
      </c>
      <c r="N152" s="7">
        <f t="shared" si="21"/>
        <v>5835.18</v>
      </c>
      <c r="O152" s="7">
        <f t="shared" si="22"/>
        <v>49164.82</v>
      </c>
    </row>
    <row r="153" spans="1:15" ht="15.75" thickBot="1" x14ac:dyDescent="0.3">
      <c r="D153" s="4">
        <v>20</v>
      </c>
      <c r="G153" s="12">
        <f>SUM(G133:G152)</f>
        <v>1594000</v>
      </c>
      <c r="H153" s="12">
        <f t="shared" ref="H153:O153" si="23">SUM(H133:H152)</f>
        <v>0</v>
      </c>
      <c r="I153" s="12">
        <f t="shared" si="23"/>
        <v>1594000</v>
      </c>
      <c r="J153" s="12">
        <f t="shared" si="23"/>
        <v>45747.8</v>
      </c>
      <c r="K153" s="12">
        <f t="shared" si="23"/>
        <v>154312.47999999995</v>
      </c>
      <c r="L153" s="12">
        <f t="shared" si="23"/>
        <v>48457.600000000006</v>
      </c>
      <c r="M153" s="12">
        <f t="shared" si="23"/>
        <v>8180.81</v>
      </c>
      <c r="N153" s="12">
        <f t="shared" si="23"/>
        <v>256698.68999999994</v>
      </c>
      <c r="O153" s="12">
        <f t="shared" si="23"/>
        <v>1337301.31</v>
      </c>
    </row>
    <row r="155" spans="1:15" x14ac:dyDescent="0.25">
      <c r="A155" s="8" t="s">
        <v>301</v>
      </c>
    </row>
    <row r="156" spans="1:15" x14ac:dyDescent="0.25">
      <c r="A156" s="9" t="s">
        <v>0</v>
      </c>
      <c r="B156" s="9" t="s">
        <v>401</v>
      </c>
      <c r="C156" s="9" t="s">
        <v>402</v>
      </c>
      <c r="D156" s="9" t="s">
        <v>403</v>
      </c>
      <c r="E156" s="10" t="s">
        <v>410</v>
      </c>
      <c r="F156" s="10" t="s">
        <v>405</v>
      </c>
      <c r="G156" s="11" t="s">
        <v>1</v>
      </c>
      <c r="H156" s="11" t="s">
        <v>2</v>
      </c>
      <c r="I156" s="11" t="s">
        <v>3</v>
      </c>
      <c r="J156" s="11" t="s">
        <v>4</v>
      </c>
      <c r="K156" s="11" t="s">
        <v>5</v>
      </c>
      <c r="L156" s="11" t="s">
        <v>6</v>
      </c>
      <c r="M156" s="11" t="s">
        <v>7</v>
      </c>
      <c r="N156" s="11" t="s">
        <v>8</v>
      </c>
      <c r="O156" s="11" t="s">
        <v>9</v>
      </c>
    </row>
    <row r="157" spans="1:15" x14ac:dyDescent="0.25">
      <c r="A157" s="4" t="s">
        <v>308</v>
      </c>
      <c r="B157" s="4" t="s">
        <v>309</v>
      </c>
      <c r="C157" s="4" t="s">
        <v>406</v>
      </c>
      <c r="D157" s="4" t="s">
        <v>407</v>
      </c>
      <c r="E157" s="5">
        <v>45870</v>
      </c>
      <c r="F157" s="6">
        <v>46054</v>
      </c>
      <c r="G157" s="7">
        <v>76000</v>
      </c>
      <c r="H157" s="7">
        <v>0</v>
      </c>
      <c r="I157" s="7">
        <f t="shared" ref="I157:I162" si="24">+G157+H157</f>
        <v>76000</v>
      </c>
      <c r="J157" s="7">
        <v>2181.1999999999998</v>
      </c>
      <c r="K157" s="7">
        <v>6497.56</v>
      </c>
      <c r="L157" s="7">
        <v>2310.4</v>
      </c>
      <c r="M157" s="7">
        <v>25</v>
      </c>
      <c r="N157" s="7">
        <f t="shared" ref="N157:N162" si="25">+M157+L157+K157+J157</f>
        <v>11014.16</v>
      </c>
      <c r="O157" s="7">
        <f t="shared" ref="O157:O162" si="26">+I157-N157</f>
        <v>64985.84</v>
      </c>
    </row>
    <row r="158" spans="1:15" x14ac:dyDescent="0.25">
      <c r="A158" s="4" t="s">
        <v>306</v>
      </c>
      <c r="B158" s="4" t="s">
        <v>47</v>
      </c>
      <c r="C158" s="4" t="s">
        <v>406</v>
      </c>
      <c r="D158" s="4" t="s">
        <v>408</v>
      </c>
      <c r="E158" s="5">
        <v>45839</v>
      </c>
      <c r="F158" s="6">
        <v>46023</v>
      </c>
      <c r="G158" s="7">
        <v>76000</v>
      </c>
      <c r="H158" s="7">
        <v>0</v>
      </c>
      <c r="I158" s="7">
        <f t="shared" si="24"/>
        <v>76000</v>
      </c>
      <c r="J158" s="7">
        <v>2181.1999999999998</v>
      </c>
      <c r="K158" s="7">
        <v>6497.56</v>
      </c>
      <c r="L158" s="7">
        <v>2310.4</v>
      </c>
      <c r="M158" s="7">
        <v>25</v>
      </c>
      <c r="N158" s="7">
        <f t="shared" si="25"/>
        <v>11014.16</v>
      </c>
      <c r="O158" s="7">
        <f t="shared" si="26"/>
        <v>64985.84</v>
      </c>
    </row>
    <row r="159" spans="1:15" x14ac:dyDescent="0.25">
      <c r="A159" s="4" t="s">
        <v>305</v>
      </c>
      <c r="B159" s="4" t="s">
        <v>26</v>
      </c>
      <c r="C159" s="4" t="s">
        <v>406</v>
      </c>
      <c r="D159" s="4" t="s">
        <v>407</v>
      </c>
      <c r="E159" s="5">
        <v>45901</v>
      </c>
      <c r="F159" s="6">
        <v>46082</v>
      </c>
      <c r="G159" s="7">
        <v>55000</v>
      </c>
      <c r="H159" s="7">
        <v>0</v>
      </c>
      <c r="I159" s="7">
        <f t="shared" si="24"/>
        <v>55000</v>
      </c>
      <c r="J159" s="7">
        <v>1578.5</v>
      </c>
      <c r="K159" s="7">
        <v>2559.6799999999998</v>
      </c>
      <c r="L159" s="7">
        <v>1672</v>
      </c>
      <c r="M159" s="7">
        <v>25</v>
      </c>
      <c r="N159" s="7">
        <f t="shared" si="25"/>
        <v>5835.18</v>
      </c>
      <c r="O159" s="7">
        <f t="shared" si="26"/>
        <v>49164.82</v>
      </c>
    </row>
    <row r="160" spans="1:15" x14ac:dyDescent="0.25">
      <c r="A160" s="4" t="s">
        <v>307</v>
      </c>
      <c r="B160" s="4" t="s">
        <v>26</v>
      </c>
      <c r="C160" s="4" t="s">
        <v>406</v>
      </c>
      <c r="D160" s="4" t="s">
        <v>407</v>
      </c>
      <c r="E160" s="5">
        <v>45839</v>
      </c>
      <c r="F160" s="6">
        <v>46023</v>
      </c>
      <c r="G160" s="7">
        <v>55000</v>
      </c>
      <c r="H160" s="7">
        <v>0</v>
      </c>
      <c r="I160" s="7">
        <f t="shared" si="24"/>
        <v>55000</v>
      </c>
      <c r="J160" s="7">
        <v>1578.5</v>
      </c>
      <c r="K160" s="7">
        <v>2559.6799999999998</v>
      </c>
      <c r="L160" s="7">
        <v>1672</v>
      </c>
      <c r="M160" s="7">
        <v>25</v>
      </c>
      <c r="N160" s="7">
        <f t="shared" si="25"/>
        <v>5835.18</v>
      </c>
      <c r="O160" s="7">
        <f t="shared" si="26"/>
        <v>49164.82</v>
      </c>
    </row>
    <row r="161" spans="1:15" x14ac:dyDescent="0.25">
      <c r="A161" s="4" t="s">
        <v>302</v>
      </c>
      <c r="B161" s="4" t="s">
        <v>303</v>
      </c>
      <c r="C161" s="4" t="s">
        <v>406</v>
      </c>
      <c r="D161" s="4" t="s">
        <v>408</v>
      </c>
      <c r="E161" s="5">
        <v>45870</v>
      </c>
      <c r="F161" s="6">
        <v>46054</v>
      </c>
      <c r="G161" s="7">
        <v>30000</v>
      </c>
      <c r="H161" s="7">
        <v>0</v>
      </c>
      <c r="I161" s="7">
        <f t="shared" si="24"/>
        <v>30000</v>
      </c>
      <c r="J161" s="7">
        <v>861</v>
      </c>
      <c r="K161" s="7">
        <v>0</v>
      </c>
      <c r="L161" s="7">
        <v>912</v>
      </c>
      <c r="M161" s="7">
        <v>25</v>
      </c>
      <c r="N161" s="7">
        <f t="shared" si="25"/>
        <v>1798</v>
      </c>
      <c r="O161" s="7">
        <f t="shared" si="26"/>
        <v>28202</v>
      </c>
    </row>
    <row r="162" spans="1:15" x14ac:dyDescent="0.25">
      <c r="A162" s="4" t="s">
        <v>304</v>
      </c>
      <c r="B162" s="4" t="s">
        <v>303</v>
      </c>
      <c r="C162" s="4" t="s">
        <v>406</v>
      </c>
      <c r="D162" s="4" t="s">
        <v>408</v>
      </c>
      <c r="E162" s="5">
        <v>45870</v>
      </c>
      <c r="F162" s="6">
        <v>46054</v>
      </c>
      <c r="G162" s="7">
        <v>30000</v>
      </c>
      <c r="H162" s="7">
        <v>0</v>
      </c>
      <c r="I162" s="7">
        <f t="shared" si="24"/>
        <v>30000</v>
      </c>
      <c r="J162" s="7">
        <v>861</v>
      </c>
      <c r="K162" s="7">
        <v>0</v>
      </c>
      <c r="L162" s="7">
        <v>912</v>
      </c>
      <c r="M162" s="7">
        <v>25</v>
      </c>
      <c r="N162" s="7">
        <f t="shared" si="25"/>
        <v>1798</v>
      </c>
      <c r="O162" s="7">
        <f t="shared" si="26"/>
        <v>28202</v>
      </c>
    </row>
    <row r="163" spans="1:15" ht="15.75" thickBot="1" x14ac:dyDescent="0.3">
      <c r="D163" s="4">
        <v>6</v>
      </c>
      <c r="G163" s="12">
        <f>SUM(G157:G162)</f>
        <v>322000</v>
      </c>
      <c r="H163" s="12">
        <f t="shared" ref="H163:O163" si="27">SUM(H157:H162)</f>
        <v>0</v>
      </c>
      <c r="I163" s="12">
        <f t="shared" si="27"/>
        <v>322000</v>
      </c>
      <c r="J163" s="12">
        <f t="shared" si="27"/>
        <v>9241.4</v>
      </c>
      <c r="K163" s="12">
        <f t="shared" si="27"/>
        <v>18114.48</v>
      </c>
      <c r="L163" s="12">
        <f t="shared" si="27"/>
        <v>9788.7999999999993</v>
      </c>
      <c r="M163" s="12">
        <f t="shared" si="27"/>
        <v>150</v>
      </c>
      <c r="N163" s="12">
        <f t="shared" si="27"/>
        <v>37294.68</v>
      </c>
      <c r="O163" s="12">
        <f t="shared" si="27"/>
        <v>284705.32</v>
      </c>
    </row>
    <row r="165" spans="1:15" x14ac:dyDescent="0.25">
      <c r="A165" s="8" t="s">
        <v>310</v>
      </c>
    </row>
    <row r="166" spans="1:15" x14ac:dyDescent="0.25">
      <c r="A166" s="9" t="s">
        <v>0</v>
      </c>
      <c r="B166" s="9" t="s">
        <v>401</v>
      </c>
      <c r="C166" s="9" t="s">
        <v>402</v>
      </c>
      <c r="D166" s="9" t="s">
        <v>403</v>
      </c>
      <c r="E166" s="10" t="s">
        <v>410</v>
      </c>
      <c r="F166" s="10" t="s">
        <v>405</v>
      </c>
      <c r="G166" s="11" t="s">
        <v>1</v>
      </c>
      <c r="H166" s="11" t="s">
        <v>2</v>
      </c>
      <c r="I166" s="11" t="s">
        <v>3</v>
      </c>
      <c r="J166" s="11" t="s">
        <v>4</v>
      </c>
      <c r="K166" s="11" t="s">
        <v>5</v>
      </c>
      <c r="L166" s="11" t="s">
        <v>6</v>
      </c>
      <c r="M166" s="11" t="s">
        <v>7</v>
      </c>
      <c r="N166" s="11" t="s">
        <v>8</v>
      </c>
      <c r="O166" s="11" t="s">
        <v>9</v>
      </c>
    </row>
    <row r="167" spans="1:15" x14ac:dyDescent="0.25">
      <c r="A167" s="4" t="s">
        <v>312</v>
      </c>
      <c r="B167" s="4" t="s">
        <v>313</v>
      </c>
      <c r="C167" s="4" t="s">
        <v>406</v>
      </c>
      <c r="D167" s="4" t="s">
        <v>407</v>
      </c>
      <c r="E167" s="5">
        <v>45931</v>
      </c>
      <c r="F167" s="6">
        <v>46113</v>
      </c>
      <c r="G167" s="7">
        <v>128000</v>
      </c>
      <c r="H167" s="7">
        <v>0</v>
      </c>
      <c r="I167" s="7">
        <f t="shared" ref="I167:I175" si="28">+G167+H167</f>
        <v>128000</v>
      </c>
      <c r="J167" s="7">
        <v>3673.6</v>
      </c>
      <c r="K167" s="7">
        <v>18691.669999999998</v>
      </c>
      <c r="L167" s="7">
        <v>3891.2</v>
      </c>
      <c r="M167" s="7">
        <v>25</v>
      </c>
      <c r="N167" s="7">
        <f t="shared" ref="N167:N175" si="29">+M167+L167+K167+J167</f>
        <v>26281.469999999998</v>
      </c>
      <c r="O167" s="7">
        <f t="shared" ref="O167:O175" si="30">+I167-N167</f>
        <v>101718.53</v>
      </c>
    </row>
    <row r="168" spans="1:15" x14ac:dyDescent="0.25">
      <c r="A168" s="4" t="s">
        <v>311</v>
      </c>
      <c r="B168" s="4" t="s">
        <v>24</v>
      </c>
      <c r="C168" s="4" t="s">
        <v>406</v>
      </c>
      <c r="D168" s="4" t="s">
        <v>407</v>
      </c>
      <c r="E168" s="6">
        <v>45992</v>
      </c>
      <c r="F168" s="6">
        <v>46174</v>
      </c>
      <c r="G168" s="7">
        <v>76000</v>
      </c>
      <c r="H168" s="7">
        <v>0</v>
      </c>
      <c r="I168" s="7">
        <f t="shared" si="28"/>
        <v>76000</v>
      </c>
      <c r="J168" s="7">
        <v>2181.1999999999998</v>
      </c>
      <c r="K168" s="7">
        <v>6497.56</v>
      </c>
      <c r="L168" s="7">
        <v>2310.4</v>
      </c>
      <c r="M168" s="7">
        <v>25</v>
      </c>
      <c r="N168" s="7">
        <f t="shared" si="29"/>
        <v>11014.16</v>
      </c>
      <c r="O168" s="7">
        <f t="shared" si="30"/>
        <v>64985.84</v>
      </c>
    </row>
    <row r="169" spans="1:15" x14ac:dyDescent="0.25">
      <c r="A169" s="4" t="s">
        <v>315</v>
      </c>
      <c r="B169" s="4" t="s">
        <v>24</v>
      </c>
      <c r="C169" s="4" t="s">
        <v>406</v>
      </c>
      <c r="D169" s="4" t="s">
        <v>407</v>
      </c>
      <c r="E169" s="5">
        <v>45839</v>
      </c>
      <c r="F169" s="6">
        <v>46023</v>
      </c>
      <c r="G169" s="7">
        <v>76000</v>
      </c>
      <c r="H169" s="7">
        <v>0</v>
      </c>
      <c r="I169" s="7">
        <f t="shared" si="28"/>
        <v>76000</v>
      </c>
      <c r="J169" s="7">
        <v>2181.1999999999998</v>
      </c>
      <c r="K169" s="7">
        <v>6113.6</v>
      </c>
      <c r="L169" s="7">
        <v>2310.4</v>
      </c>
      <c r="M169" s="7">
        <v>1944.78</v>
      </c>
      <c r="N169" s="7">
        <f t="shared" si="29"/>
        <v>12549.98</v>
      </c>
      <c r="O169" s="7">
        <f t="shared" si="30"/>
        <v>63450.020000000004</v>
      </c>
    </row>
    <row r="170" spans="1:15" x14ac:dyDescent="0.25">
      <c r="A170" s="4" t="s">
        <v>316</v>
      </c>
      <c r="B170" s="4" t="s">
        <v>24</v>
      </c>
      <c r="C170" s="4" t="s">
        <v>406</v>
      </c>
      <c r="D170" s="4" t="s">
        <v>408</v>
      </c>
      <c r="E170" s="5">
        <v>45839</v>
      </c>
      <c r="F170" s="6">
        <v>46023</v>
      </c>
      <c r="G170" s="7">
        <v>76000</v>
      </c>
      <c r="H170" s="7">
        <v>0</v>
      </c>
      <c r="I170" s="7">
        <f t="shared" si="28"/>
        <v>76000</v>
      </c>
      <c r="J170" s="7">
        <v>2181.1999999999998</v>
      </c>
      <c r="K170" s="7">
        <v>6497.56</v>
      </c>
      <c r="L170" s="7">
        <v>2310.4</v>
      </c>
      <c r="M170" s="7">
        <v>25</v>
      </c>
      <c r="N170" s="7">
        <f t="shared" si="29"/>
        <v>11014.16</v>
      </c>
      <c r="O170" s="7">
        <f t="shared" si="30"/>
        <v>64985.84</v>
      </c>
    </row>
    <row r="171" spans="1:15" x14ac:dyDescent="0.25">
      <c r="A171" s="4" t="s">
        <v>317</v>
      </c>
      <c r="B171" s="4" t="s">
        <v>24</v>
      </c>
      <c r="C171" s="4" t="s">
        <v>406</v>
      </c>
      <c r="D171" s="4" t="s">
        <v>407</v>
      </c>
      <c r="E171" s="5">
        <v>45839</v>
      </c>
      <c r="F171" s="6">
        <v>46023</v>
      </c>
      <c r="G171" s="7">
        <v>76000</v>
      </c>
      <c r="H171" s="7">
        <v>0</v>
      </c>
      <c r="I171" s="7">
        <f t="shared" si="28"/>
        <v>76000</v>
      </c>
      <c r="J171" s="7">
        <v>2181.1999999999998</v>
      </c>
      <c r="K171" s="7">
        <v>6497.56</v>
      </c>
      <c r="L171" s="7">
        <v>2310.4</v>
      </c>
      <c r="M171" s="7">
        <v>25</v>
      </c>
      <c r="N171" s="7">
        <f t="shared" si="29"/>
        <v>11014.16</v>
      </c>
      <c r="O171" s="7">
        <f t="shared" si="30"/>
        <v>64985.84</v>
      </c>
    </row>
    <row r="172" spans="1:15" x14ac:dyDescent="0.25">
      <c r="A172" s="4" t="s">
        <v>318</v>
      </c>
      <c r="B172" s="4" t="s">
        <v>24</v>
      </c>
      <c r="C172" s="4" t="s">
        <v>406</v>
      </c>
      <c r="D172" s="4" t="s">
        <v>408</v>
      </c>
      <c r="E172" s="5">
        <v>45839</v>
      </c>
      <c r="F172" s="6">
        <v>46023</v>
      </c>
      <c r="G172" s="7">
        <v>76000</v>
      </c>
      <c r="H172" s="7">
        <v>0</v>
      </c>
      <c r="I172" s="7">
        <f t="shared" si="28"/>
        <v>76000</v>
      </c>
      <c r="J172" s="7">
        <v>2181.1999999999998</v>
      </c>
      <c r="K172" s="7">
        <v>6497.56</v>
      </c>
      <c r="L172" s="7">
        <v>2310.4</v>
      </c>
      <c r="M172" s="7">
        <v>25</v>
      </c>
      <c r="N172" s="7">
        <f t="shared" si="29"/>
        <v>11014.16</v>
      </c>
      <c r="O172" s="7">
        <f t="shared" si="30"/>
        <v>64985.84</v>
      </c>
    </row>
    <row r="173" spans="1:15" x14ac:dyDescent="0.25">
      <c r="A173" s="4" t="s">
        <v>319</v>
      </c>
      <c r="B173" s="4" t="s">
        <v>24</v>
      </c>
      <c r="C173" s="4" t="s">
        <v>406</v>
      </c>
      <c r="D173" s="4" t="s">
        <v>407</v>
      </c>
      <c r="E173" s="5">
        <v>45901</v>
      </c>
      <c r="F173" s="6">
        <v>46082</v>
      </c>
      <c r="G173" s="7">
        <v>76000</v>
      </c>
      <c r="H173" s="7">
        <v>0</v>
      </c>
      <c r="I173" s="7">
        <f t="shared" si="28"/>
        <v>76000</v>
      </c>
      <c r="J173" s="7">
        <v>2181.1999999999998</v>
      </c>
      <c r="K173" s="7">
        <v>6497.56</v>
      </c>
      <c r="L173" s="7">
        <v>2310.4</v>
      </c>
      <c r="M173" s="7">
        <v>25</v>
      </c>
      <c r="N173" s="7">
        <f t="shared" si="29"/>
        <v>11014.16</v>
      </c>
      <c r="O173" s="7">
        <f t="shared" si="30"/>
        <v>64985.84</v>
      </c>
    </row>
    <row r="174" spans="1:15" x14ac:dyDescent="0.25">
      <c r="A174" s="4" t="s">
        <v>320</v>
      </c>
      <c r="B174" s="4" t="s">
        <v>24</v>
      </c>
      <c r="C174" s="4" t="s">
        <v>406</v>
      </c>
      <c r="D174" s="4" t="s">
        <v>407</v>
      </c>
      <c r="E174" s="5">
        <v>45931</v>
      </c>
      <c r="F174" s="6">
        <v>46113</v>
      </c>
      <c r="G174" s="7">
        <v>76000</v>
      </c>
      <c r="H174" s="7">
        <v>0</v>
      </c>
      <c r="I174" s="7">
        <f t="shared" si="28"/>
        <v>76000</v>
      </c>
      <c r="J174" s="7">
        <v>2181.1999999999998</v>
      </c>
      <c r="K174" s="7">
        <v>6497.56</v>
      </c>
      <c r="L174" s="7">
        <v>2310.4</v>
      </c>
      <c r="M174" s="7">
        <v>25</v>
      </c>
      <c r="N174" s="7">
        <f t="shared" si="29"/>
        <v>11014.16</v>
      </c>
      <c r="O174" s="7">
        <f t="shared" si="30"/>
        <v>64985.84</v>
      </c>
    </row>
    <row r="175" spans="1:15" x14ac:dyDescent="0.25">
      <c r="A175" s="4" t="s">
        <v>314</v>
      </c>
      <c r="B175" s="4" t="s">
        <v>26</v>
      </c>
      <c r="C175" s="4" t="s">
        <v>406</v>
      </c>
      <c r="D175" s="4" t="s">
        <v>407</v>
      </c>
      <c r="E175" s="5">
        <v>45839</v>
      </c>
      <c r="F175" s="6">
        <v>46023</v>
      </c>
      <c r="G175" s="7">
        <v>55000</v>
      </c>
      <c r="H175" s="7">
        <v>0</v>
      </c>
      <c r="I175" s="7">
        <f t="shared" si="28"/>
        <v>55000</v>
      </c>
      <c r="J175" s="7">
        <v>1578.5</v>
      </c>
      <c r="K175" s="7">
        <v>2559.6799999999998</v>
      </c>
      <c r="L175" s="7">
        <v>1672</v>
      </c>
      <c r="M175" s="7">
        <v>25</v>
      </c>
      <c r="N175" s="7">
        <f t="shared" si="29"/>
        <v>5835.18</v>
      </c>
      <c r="O175" s="7">
        <f t="shared" si="30"/>
        <v>49164.82</v>
      </c>
    </row>
    <row r="176" spans="1:15" ht="15.75" thickBot="1" x14ac:dyDescent="0.3">
      <c r="D176" s="4">
        <v>9</v>
      </c>
      <c r="G176" s="12">
        <f>SUM(G167:G175)</f>
        <v>715000</v>
      </c>
      <c r="H176" s="12">
        <f t="shared" ref="H176:O176" si="31">SUM(H167:H175)</f>
        <v>0</v>
      </c>
      <c r="I176" s="12">
        <f t="shared" si="31"/>
        <v>715000</v>
      </c>
      <c r="J176" s="12">
        <f t="shared" si="31"/>
        <v>20520.5</v>
      </c>
      <c r="K176" s="12">
        <f t="shared" si="31"/>
        <v>66350.309999999983</v>
      </c>
      <c r="L176" s="12">
        <f t="shared" si="31"/>
        <v>21736</v>
      </c>
      <c r="M176" s="12">
        <f t="shared" si="31"/>
        <v>2144.7799999999997</v>
      </c>
      <c r="N176" s="12">
        <f t="shared" si="31"/>
        <v>110751.59000000003</v>
      </c>
      <c r="O176" s="12">
        <f t="shared" si="31"/>
        <v>604248.4099999998</v>
      </c>
    </row>
    <row r="178" spans="1:15" x14ac:dyDescent="0.25">
      <c r="A178" s="8" t="s">
        <v>321</v>
      </c>
    </row>
    <row r="179" spans="1:15" x14ac:dyDescent="0.25">
      <c r="A179" s="9" t="s">
        <v>0</v>
      </c>
      <c r="B179" s="9" t="s">
        <v>401</v>
      </c>
      <c r="C179" s="9" t="s">
        <v>402</v>
      </c>
      <c r="D179" s="9" t="s">
        <v>403</v>
      </c>
      <c r="E179" s="10" t="s">
        <v>410</v>
      </c>
      <c r="F179" s="10" t="s">
        <v>405</v>
      </c>
      <c r="G179" s="11" t="s">
        <v>1</v>
      </c>
      <c r="H179" s="11" t="s">
        <v>2</v>
      </c>
      <c r="I179" s="11" t="s">
        <v>3</v>
      </c>
      <c r="J179" s="11" t="s">
        <v>4</v>
      </c>
      <c r="K179" s="11" t="s">
        <v>5</v>
      </c>
      <c r="L179" s="11" t="s">
        <v>6</v>
      </c>
      <c r="M179" s="11" t="s">
        <v>7</v>
      </c>
      <c r="N179" s="11" t="s">
        <v>8</v>
      </c>
      <c r="O179" s="11" t="s">
        <v>9</v>
      </c>
    </row>
    <row r="180" spans="1:15" x14ac:dyDescent="0.25">
      <c r="A180" s="4" t="s">
        <v>322</v>
      </c>
      <c r="B180" s="4" t="s">
        <v>18</v>
      </c>
      <c r="C180" s="4" t="s">
        <v>406</v>
      </c>
      <c r="D180" s="4" t="s">
        <v>408</v>
      </c>
      <c r="E180" s="5">
        <v>45870</v>
      </c>
      <c r="F180" s="6">
        <v>46054</v>
      </c>
      <c r="G180" s="7">
        <v>128000</v>
      </c>
      <c r="H180" s="7">
        <v>0</v>
      </c>
      <c r="I180" s="7">
        <f t="shared" ref="I180:I186" si="32">+G180+H180</f>
        <v>128000</v>
      </c>
      <c r="J180" s="7">
        <v>3673.6</v>
      </c>
      <c r="K180" s="7">
        <v>18691.669999999998</v>
      </c>
      <c r="L180" s="7">
        <v>3891.2</v>
      </c>
      <c r="M180" s="7">
        <v>25</v>
      </c>
      <c r="N180" s="7">
        <f t="shared" ref="N180:N186" si="33">+M180+L180+K180+J180</f>
        <v>26281.469999999998</v>
      </c>
      <c r="O180" s="7">
        <f t="shared" ref="O180:O186" si="34">+I180-N180</f>
        <v>101718.53</v>
      </c>
    </row>
    <row r="181" spans="1:15" x14ac:dyDescent="0.25">
      <c r="A181" s="4" t="s">
        <v>323</v>
      </c>
      <c r="B181" s="4" t="s">
        <v>324</v>
      </c>
      <c r="C181" s="4" t="s">
        <v>406</v>
      </c>
      <c r="D181" s="4" t="s">
        <v>407</v>
      </c>
      <c r="E181" s="6">
        <v>45992</v>
      </c>
      <c r="F181" s="6">
        <v>46174</v>
      </c>
      <c r="G181" s="7">
        <v>128000</v>
      </c>
      <c r="H181" s="7">
        <v>0</v>
      </c>
      <c r="I181" s="7">
        <f t="shared" si="32"/>
        <v>128000</v>
      </c>
      <c r="J181" s="7">
        <v>3673.6</v>
      </c>
      <c r="K181" s="7">
        <v>18691.669999999998</v>
      </c>
      <c r="L181" s="7">
        <v>3891.2</v>
      </c>
      <c r="M181" s="7">
        <v>25</v>
      </c>
      <c r="N181" s="7">
        <f t="shared" si="33"/>
        <v>26281.469999999998</v>
      </c>
      <c r="O181" s="7">
        <f t="shared" si="34"/>
        <v>101718.53</v>
      </c>
    </row>
    <row r="182" spans="1:15" x14ac:dyDescent="0.25">
      <c r="A182" s="4" t="s">
        <v>325</v>
      </c>
      <c r="B182" s="4" t="s">
        <v>101</v>
      </c>
      <c r="C182" s="4" t="s">
        <v>406</v>
      </c>
      <c r="D182" s="4" t="s">
        <v>408</v>
      </c>
      <c r="E182" s="5">
        <v>45870</v>
      </c>
      <c r="F182" s="6">
        <v>46054</v>
      </c>
      <c r="G182" s="7">
        <v>105000</v>
      </c>
      <c r="H182" s="7">
        <v>0</v>
      </c>
      <c r="I182" s="7">
        <f t="shared" si="32"/>
        <v>105000</v>
      </c>
      <c r="J182" s="7">
        <v>3013.5</v>
      </c>
      <c r="K182" s="7">
        <v>13281.49</v>
      </c>
      <c r="L182" s="7">
        <v>3192</v>
      </c>
      <c r="M182" s="7">
        <v>1824.51</v>
      </c>
      <c r="N182" s="7">
        <f t="shared" si="33"/>
        <v>21311.5</v>
      </c>
      <c r="O182" s="7">
        <f t="shared" si="34"/>
        <v>83688.5</v>
      </c>
    </row>
    <row r="183" spans="1:15" x14ac:dyDescent="0.25">
      <c r="A183" s="4" t="s">
        <v>327</v>
      </c>
      <c r="B183" s="4" t="s">
        <v>328</v>
      </c>
      <c r="C183" s="4" t="s">
        <v>406</v>
      </c>
      <c r="D183" s="4" t="s">
        <v>407</v>
      </c>
      <c r="E183" s="5">
        <v>45870</v>
      </c>
      <c r="F183" s="5">
        <v>46054</v>
      </c>
      <c r="G183" s="7">
        <v>76000</v>
      </c>
      <c r="H183" s="7">
        <v>0</v>
      </c>
      <c r="I183" s="7">
        <f t="shared" si="32"/>
        <v>76000</v>
      </c>
      <c r="J183" s="7">
        <v>2181.1999999999998</v>
      </c>
      <c r="K183" s="7">
        <v>6497.56</v>
      </c>
      <c r="L183" s="7">
        <v>2310.4</v>
      </c>
      <c r="M183" s="7">
        <v>25</v>
      </c>
      <c r="N183" s="7">
        <f t="shared" si="33"/>
        <v>11014.16</v>
      </c>
      <c r="O183" s="7">
        <f t="shared" si="34"/>
        <v>64985.84</v>
      </c>
    </row>
    <row r="184" spans="1:15" x14ac:dyDescent="0.25">
      <c r="A184" s="4" t="s">
        <v>329</v>
      </c>
      <c r="B184" s="4" t="s">
        <v>287</v>
      </c>
      <c r="C184" s="4" t="s">
        <v>406</v>
      </c>
      <c r="D184" s="4" t="s">
        <v>407</v>
      </c>
      <c r="E184" s="5">
        <v>45901</v>
      </c>
      <c r="F184" s="6">
        <v>46082</v>
      </c>
      <c r="G184" s="7">
        <v>76000</v>
      </c>
      <c r="H184" s="7">
        <v>0</v>
      </c>
      <c r="I184" s="7">
        <f t="shared" si="32"/>
        <v>76000</v>
      </c>
      <c r="J184" s="7">
        <v>2181.1999999999998</v>
      </c>
      <c r="K184" s="7">
        <v>6497.56</v>
      </c>
      <c r="L184" s="7">
        <v>2310.4</v>
      </c>
      <c r="M184" s="7">
        <v>25</v>
      </c>
      <c r="N184" s="7">
        <f t="shared" si="33"/>
        <v>11014.16</v>
      </c>
      <c r="O184" s="7">
        <f t="shared" si="34"/>
        <v>64985.84</v>
      </c>
    </row>
    <row r="185" spans="1:15" x14ac:dyDescent="0.25">
      <c r="A185" s="4" t="s">
        <v>330</v>
      </c>
      <c r="B185" s="4" t="s">
        <v>287</v>
      </c>
      <c r="C185" s="4" t="s">
        <v>406</v>
      </c>
      <c r="D185" s="4" t="s">
        <v>408</v>
      </c>
      <c r="E185" s="5">
        <v>45839</v>
      </c>
      <c r="F185" s="6">
        <v>46023</v>
      </c>
      <c r="G185" s="7">
        <v>76000</v>
      </c>
      <c r="H185" s="7">
        <v>0</v>
      </c>
      <c r="I185" s="7">
        <f t="shared" si="32"/>
        <v>76000</v>
      </c>
      <c r="J185" s="7">
        <v>2181.1999999999998</v>
      </c>
      <c r="K185" s="7">
        <v>6497.56</v>
      </c>
      <c r="L185" s="7">
        <v>2310.4</v>
      </c>
      <c r="M185" s="7">
        <v>25</v>
      </c>
      <c r="N185" s="7">
        <f t="shared" si="33"/>
        <v>11014.16</v>
      </c>
      <c r="O185" s="7">
        <f t="shared" si="34"/>
        <v>64985.84</v>
      </c>
    </row>
    <row r="186" spans="1:15" x14ac:dyDescent="0.25">
      <c r="A186" s="4" t="s">
        <v>326</v>
      </c>
      <c r="B186" s="4" t="s">
        <v>290</v>
      </c>
      <c r="C186" s="4" t="s">
        <v>406</v>
      </c>
      <c r="D186" s="4" t="s">
        <v>407</v>
      </c>
      <c r="E186" s="5">
        <v>45839</v>
      </c>
      <c r="F186" s="6">
        <v>46023</v>
      </c>
      <c r="G186" s="7">
        <v>50000</v>
      </c>
      <c r="H186" s="7">
        <v>0</v>
      </c>
      <c r="I186" s="7">
        <f t="shared" si="32"/>
        <v>50000</v>
      </c>
      <c r="J186" s="7">
        <v>1435</v>
      </c>
      <c r="K186" s="7">
        <v>1854</v>
      </c>
      <c r="L186" s="7">
        <v>1520</v>
      </c>
      <c r="M186" s="7">
        <v>25</v>
      </c>
      <c r="N186" s="7">
        <f t="shared" si="33"/>
        <v>4834</v>
      </c>
      <c r="O186" s="7">
        <f t="shared" si="34"/>
        <v>45166</v>
      </c>
    </row>
    <row r="187" spans="1:15" ht="15.75" thickBot="1" x14ac:dyDescent="0.3">
      <c r="D187" s="4">
        <v>7</v>
      </c>
      <c r="G187" s="12">
        <f>SUM(G180:G186)</f>
        <v>639000</v>
      </c>
      <c r="H187" s="12">
        <f t="shared" ref="H187:O187" si="35">SUM(H180:H186)</f>
        <v>0</v>
      </c>
      <c r="I187" s="12">
        <f t="shared" si="35"/>
        <v>639000</v>
      </c>
      <c r="J187" s="12">
        <f t="shared" si="35"/>
        <v>18339.300000000003</v>
      </c>
      <c r="K187" s="12">
        <f t="shared" si="35"/>
        <v>72011.509999999995</v>
      </c>
      <c r="L187" s="12">
        <f t="shared" si="35"/>
        <v>19425.599999999999</v>
      </c>
      <c r="M187" s="12">
        <f t="shared" si="35"/>
        <v>1974.51</v>
      </c>
      <c r="N187" s="12">
        <f t="shared" si="35"/>
        <v>111750.92000000001</v>
      </c>
      <c r="O187" s="12">
        <f t="shared" si="35"/>
        <v>527249.07999999996</v>
      </c>
    </row>
    <row r="189" spans="1:15" x14ac:dyDescent="0.25">
      <c r="A189" s="8" t="s">
        <v>331</v>
      </c>
    </row>
    <row r="190" spans="1:15" x14ac:dyDescent="0.25">
      <c r="A190" s="9" t="s">
        <v>0</v>
      </c>
      <c r="B190" s="9" t="s">
        <v>401</v>
      </c>
      <c r="C190" s="9" t="s">
        <v>402</v>
      </c>
      <c r="D190" s="9" t="s">
        <v>403</v>
      </c>
      <c r="E190" s="10" t="s">
        <v>410</v>
      </c>
      <c r="F190" s="10" t="s">
        <v>405</v>
      </c>
      <c r="G190" s="11" t="s">
        <v>1</v>
      </c>
      <c r="H190" s="11" t="s">
        <v>2</v>
      </c>
      <c r="I190" s="11" t="s">
        <v>3</v>
      </c>
      <c r="J190" s="11" t="s">
        <v>4</v>
      </c>
      <c r="K190" s="11" t="s">
        <v>5</v>
      </c>
      <c r="L190" s="11" t="s">
        <v>6</v>
      </c>
      <c r="M190" s="11" t="s">
        <v>7</v>
      </c>
      <c r="N190" s="11" t="s">
        <v>8</v>
      </c>
      <c r="O190" s="11" t="s">
        <v>9</v>
      </c>
    </row>
    <row r="191" spans="1:15" x14ac:dyDescent="0.25">
      <c r="A191" s="4" t="s">
        <v>332</v>
      </c>
      <c r="B191" s="4" t="s">
        <v>333</v>
      </c>
      <c r="C191" s="4" t="s">
        <v>406</v>
      </c>
      <c r="D191" s="4" t="s">
        <v>408</v>
      </c>
      <c r="E191" s="5">
        <v>45839</v>
      </c>
      <c r="F191" s="6">
        <v>46023</v>
      </c>
      <c r="G191" s="7">
        <v>128000</v>
      </c>
      <c r="H191" s="7">
        <v>0</v>
      </c>
      <c r="I191" s="7">
        <f t="shared" ref="I191" si="36">+G191+H191</f>
        <v>128000</v>
      </c>
      <c r="J191" s="7">
        <v>3673.6</v>
      </c>
      <c r="K191" s="7">
        <v>18691.669999999998</v>
      </c>
      <c r="L191" s="7">
        <v>3891.2</v>
      </c>
      <c r="M191" s="7">
        <v>25</v>
      </c>
      <c r="N191" s="7">
        <f>+M191+L191+K191+J191</f>
        <v>26281.469999999998</v>
      </c>
      <c r="O191" s="7">
        <f>+I191-N191</f>
        <v>101718.53</v>
      </c>
    </row>
    <row r="192" spans="1:15" ht="15.75" thickBot="1" x14ac:dyDescent="0.3">
      <c r="D192" s="4">
        <v>1</v>
      </c>
      <c r="G192" s="12">
        <f>SUM(G191)</f>
        <v>128000</v>
      </c>
      <c r="H192" s="12">
        <f t="shared" ref="H192:O192" si="37">SUM(H191)</f>
        <v>0</v>
      </c>
      <c r="I192" s="12">
        <f t="shared" si="37"/>
        <v>128000</v>
      </c>
      <c r="J192" s="12">
        <f t="shared" si="37"/>
        <v>3673.6</v>
      </c>
      <c r="K192" s="12">
        <f t="shared" si="37"/>
        <v>18691.669999999998</v>
      </c>
      <c r="L192" s="12">
        <f t="shared" si="37"/>
        <v>3891.2</v>
      </c>
      <c r="M192" s="12">
        <f t="shared" si="37"/>
        <v>25</v>
      </c>
      <c r="N192" s="12">
        <f t="shared" si="37"/>
        <v>26281.469999999998</v>
      </c>
      <c r="O192" s="12">
        <f t="shared" si="37"/>
        <v>101718.53</v>
      </c>
    </row>
    <row r="194" spans="1:15" x14ac:dyDescent="0.25">
      <c r="A194" s="8" t="s">
        <v>293</v>
      </c>
    </row>
    <row r="195" spans="1:15" x14ac:dyDescent="0.25">
      <c r="A195" s="9" t="s">
        <v>0</v>
      </c>
      <c r="B195" s="9" t="s">
        <v>401</v>
      </c>
      <c r="C195" s="9" t="s">
        <v>402</v>
      </c>
      <c r="D195" s="9" t="s">
        <v>403</v>
      </c>
      <c r="E195" s="10" t="s">
        <v>410</v>
      </c>
      <c r="F195" s="10" t="s">
        <v>405</v>
      </c>
      <c r="G195" s="11" t="s">
        <v>1</v>
      </c>
      <c r="H195" s="11" t="s">
        <v>2</v>
      </c>
      <c r="I195" s="11" t="s">
        <v>3</v>
      </c>
      <c r="J195" s="11" t="s">
        <v>4</v>
      </c>
      <c r="K195" s="11" t="s">
        <v>5</v>
      </c>
      <c r="L195" s="11" t="s">
        <v>6</v>
      </c>
      <c r="M195" s="11" t="s">
        <v>7</v>
      </c>
      <c r="N195" s="11" t="s">
        <v>8</v>
      </c>
      <c r="O195" s="11" t="s">
        <v>9</v>
      </c>
    </row>
    <row r="196" spans="1:15" x14ac:dyDescent="0.25">
      <c r="A196" s="4" t="s">
        <v>294</v>
      </c>
      <c r="B196" s="4" t="s">
        <v>31</v>
      </c>
      <c r="C196" s="4" t="s">
        <v>406</v>
      </c>
      <c r="D196" s="4" t="s">
        <v>408</v>
      </c>
      <c r="E196" s="5">
        <v>45870</v>
      </c>
      <c r="F196" s="6">
        <v>46054</v>
      </c>
      <c r="G196" s="7">
        <v>75000</v>
      </c>
      <c r="H196" s="7">
        <v>0</v>
      </c>
      <c r="I196" s="7">
        <f t="shared" ref="I196" si="38">+G196+H196</f>
        <v>75000</v>
      </c>
      <c r="J196" s="7">
        <v>2152.5</v>
      </c>
      <c r="K196" s="7">
        <v>6309.38</v>
      </c>
      <c r="L196" s="7">
        <v>2280</v>
      </c>
      <c r="M196" s="7">
        <v>665.49</v>
      </c>
      <c r="N196" s="7">
        <f>+M196+L196+K196+J196</f>
        <v>11407.369999999999</v>
      </c>
      <c r="O196" s="7">
        <f>+I196-N196</f>
        <v>63592.630000000005</v>
      </c>
    </row>
    <row r="197" spans="1:15" ht="15.75" thickBot="1" x14ac:dyDescent="0.3">
      <c r="D197" s="4">
        <v>1</v>
      </c>
      <c r="G197" s="12">
        <f>SUM(G196)</f>
        <v>75000</v>
      </c>
      <c r="H197" s="12">
        <f t="shared" ref="H197:O197" si="39">SUM(H196)</f>
        <v>0</v>
      </c>
      <c r="I197" s="12">
        <f t="shared" si="39"/>
        <v>75000</v>
      </c>
      <c r="J197" s="12">
        <f t="shared" si="39"/>
        <v>2152.5</v>
      </c>
      <c r="K197" s="12">
        <f t="shared" si="39"/>
        <v>6309.38</v>
      </c>
      <c r="L197" s="12">
        <f t="shared" si="39"/>
        <v>2280</v>
      </c>
      <c r="M197" s="12">
        <f t="shared" si="39"/>
        <v>665.49</v>
      </c>
      <c r="N197" s="12">
        <f t="shared" si="39"/>
        <v>11407.369999999999</v>
      </c>
      <c r="O197" s="12">
        <f t="shared" si="39"/>
        <v>63592.630000000005</v>
      </c>
    </row>
    <row r="199" spans="1:15" x14ac:dyDescent="0.25">
      <c r="A199" s="8" t="s">
        <v>298</v>
      </c>
    </row>
    <row r="200" spans="1:15" x14ac:dyDescent="0.25">
      <c r="A200" s="9" t="s">
        <v>0</v>
      </c>
      <c r="B200" s="9" t="s">
        <v>401</v>
      </c>
      <c r="C200" s="9" t="s">
        <v>402</v>
      </c>
      <c r="D200" s="9" t="s">
        <v>403</v>
      </c>
      <c r="E200" s="10" t="s">
        <v>410</v>
      </c>
      <c r="F200" s="10" t="s">
        <v>405</v>
      </c>
      <c r="G200" s="11" t="s">
        <v>1</v>
      </c>
      <c r="H200" s="11" t="s">
        <v>2</v>
      </c>
      <c r="I200" s="11" t="s">
        <v>3</v>
      </c>
      <c r="J200" s="11" t="s">
        <v>4</v>
      </c>
      <c r="K200" s="11" t="s">
        <v>5</v>
      </c>
      <c r="L200" s="11" t="s">
        <v>6</v>
      </c>
      <c r="M200" s="11" t="s">
        <v>7</v>
      </c>
      <c r="N200" s="11" t="s">
        <v>8</v>
      </c>
      <c r="O200" s="11" t="s">
        <v>9</v>
      </c>
    </row>
    <row r="201" spans="1:15" x14ac:dyDescent="0.25">
      <c r="A201" s="4" t="s">
        <v>299</v>
      </c>
      <c r="B201" s="4" t="s">
        <v>300</v>
      </c>
      <c r="C201" s="4" t="s">
        <v>406</v>
      </c>
      <c r="D201" s="4" t="s">
        <v>407</v>
      </c>
      <c r="E201" s="5">
        <v>45870</v>
      </c>
      <c r="F201" s="6">
        <v>46054</v>
      </c>
      <c r="G201" s="7">
        <v>115000</v>
      </c>
      <c r="H201" s="7">
        <v>0</v>
      </c>
      <c r="I201" s="7">
        <f t="shared" ref="I201" si="40">+G201+H201</f>
        <v>115000</v>
      </c>
      <c r="J201" s="7">
        <v>3300.5</v>
      </c>
      <c r="K201" s="7">
        <v>15633.74</v>
      </c>
      <c r="L201" s="7">
        <v>3496</v>
      </c>
      <c r="M201" s="7">
        <v>25</v>
      </c>
      <c r="N201" s="7">
        <f>+M201+L201+K201+J201</f>
        <v>22455.239999999998</v>
      </c>
      <c r="O201" s="7">
        <f>+I201-N201</f>
        <v>92544.760000000009</v>
      </c>
    </row>
    <row r="202" spans="1:15" ht="15.75" thickBot="1" x14ac:dyDescent="0.3">
      <c r="D202" s="4">
        <v>1</v>
      </c>
      <c r="G202" s="12">
        <f>SUM(G201)</f>
        <v>115000</v>
      </c>
      <c r="H202" s="12">
        <f t="shared" ref="H202:O202" si="41">SUM(H201)</f>
        <v>0</v>
      </c>
      <c r="I202" s="12">
        <f t="shared" si="41"/>
        <v>115000</v>
      </c>
      <c r="J202" s="12">
        <f t="shared" si="41"/>
        <v>3300.5</v>
      </c>
      <c r="K202" s="12">
        <f t="shared" si="41"/>
        <v>15633.74</v>
      </c>
      <c r="L202" s="12">
        <f t="shared" si="41"/>
        <v>3496</v>
      </c>
      <c r="M202" s="12">
        <f t="shared" si="41"/>
        <v>25</v>
      </c>
      <c r="N202" s="12">
        <f t="shared" si="41"/>
        <v>22455.239999999998</v>
      </c>
      <c r="O202" s="12">
        <f t="shared" si="41"/>
        <v>92544.760000000009</v>
      </c>
    </row>
    <row r="204" spans="1:15" x14ac:dyDescent="0.25">
      <c r="A204" s="8" t="s">
        <v>295</v>
      </c>
    </row>
    <row r="205" spans="1:15" x14ac:dyDescent="0.25">
      <c r="A205" s="9" t="s">
        <v>0</v>
      </c>
      <c r="B205" s="9" t="s">
        <v>401</v>
      </c>
      <c r="C205" s="9" t="s">
        <v>402</v>
      </c>
      <c r="D205" s="9" t="s">
        <v>403</v>
      </c>
      <c r="E205" s="10" t="s">
        <v>410</v>
      </c>
      <c r="F205" s="10" t="s">
        <v>405</v>
      </c>
      <c r="G205" s="11" t="s">
        <v>1</v>
      </c>
      <c r="H205" s="11" t="s">
        <v>2</v>
      </c>
      <c r="I205" s="11" t="s">
        <v>3</v>
      </c>
      <c r="J205" s="11" t="s">
        <v>4</v>
      </c>
      <c r="K205" s="11" t="s">
        <v>5</v>
      </c>
      <c r="L205" s="11" t="s">
        <v>6</v>
      </c>
      <c r="M205" s="11" t="s">
        <v>7</v>
      </c>
      <c r="N205" s="11" t="s">
        <v>8</v>
      </c>
      <c r="O205" s="11" t="s">
        <v>9</v>
      </c>
    </row>
    <row r="206" spans="1:15" x14ac:dyDescent="0.25">
      <c r="A206" s="4" t="s">
        <v>296</v>
      </c>
      <c r="B206" s="4" t="s">
        <v>18</v>
      </c>
      <c r="C206" s="4" t="s">
        <v>406</v>
      </c>
      <c r="D206" s="4" t="s">
        <v>408</v>
      </c>
      <c r="E206" s="5">
        <v>45870</v>
      </c>
      <c r="F206" s="6">
        <v>46054</v>
      </c>
      <c r="G206" s="7">
        <v>115000</v>
      </c>
      <c r="H206" s="7">
        <v>0</v>
      </c>
      <c r="I206" s="7">
        <f t="shared" ref="I206:I207" si="42">+G206+H206</f>
        <v>115000</v>
      </c>
      <c r="J206" s="7">
        <v>3300.5</v>
      </c>
      <c r="K206" s="7">
        <v>15633.74</v>
      </c>
      <c r="L206" s="7">
        <v>3496</v>
      </c>
      <c r="M206" s="7">
        <v>25</v>
      </c>
      <c r="N206" s="7">
        <f>+M206+L206+K206+J206</f>
        <v>22455.239999999998</v>
      </c>
      <c r="O206" s="7">
        <f>+I206-N206</f>
        <v>92544.760000000009</v>
      </c>
    </row>
    <row r="207" spans="1:15" x14ac:dyDescent="0.25">
      <c r="A207" s="4" t="s">
        <v>297</v>
      </c>
      <c r="B207" s="4" t="s">
        <v>270</v>
      </c>
      <c r="C207" s="4" t="s">
        <v>406</v>
      </c>
      <c r="D207" s="4" t="s">
        <v>408</v>
      </c>
      <c r="E207" s="5">
        <v>45931</v>
      </c>
      <c r="F207" s="6">
        <v>46113</v>
      </c>
      <c r="G207" s="7">
        <v>115000</v>
      </c>
      <c r="H207" s="7">
        <v>0</v>
      </c>
      <c r="I207" s="7">
        <f t="shared" si="42"/>
        <v>115000</v>
      </c>
      <c r="J207" s="7">
        <v>3300.5</v>
      </c>
      <c r="K207" s="7">
        <v>15633.74</v>
      </c>
      <c r="L207" s="7">
        <v>3496</v>
      </c>
      <c r="M207" s="7">
        <v>25</v>
      </c>
      <c r="N207" s="7">
        <f>+M207+L207+K207+J207</f>
        <v>22455.239999999998</v>
      </c>
      <c r="O207" s="7">
        <f>+I207-N207</f>
        <v>92544.760000000009</v>
      </c>
    </row>
    <row r="208" spans="1:15" ht="15.75" thickBot="1" x14ac:dyDescent="0.3">
      <c r="D208" s="4">
        <v>2</v>
      </c>
      <c r="G208" s="12">
        <f>SUM(G206:G207)</f>
        <v>230000</v>
      </c>
      <c r="H208" s="12">
        <f t="shared" ref="H208:O208" si="43">SUM(H206:H207)</f>
        <v>0</v>
      </c>
      <c r="I208" s="12">
        <f t="shared" si="43"/>
        <v>230000</v>
      </c>
      <c r="J208" s="12">
        <f t="shared" si="43"/>
        <v>6601</v>
      </c>
      <c r="K208" s="12">
        <f t="shared" si="43"/>
        <v>31267.48</v>
      </c>
      <c r="L208" s="12">
        <f t="shared" si="43"/>
        <v>6992</v>
      </c>
      <c r="M208" s="12">
        <f t="shared" si="43"/>
        <v>50</v>
      </c>
      <c r="N208" s="12">
        <f t="shared" si="43"/>
        <v>44910.479999999996</v>
      </c>
      <c r="O208" s="12">
        <f t="shared" si="43"/>
        <v>185089.52000000002</v>
      </c>
    </row>
    <row r="210" spans="1:15" x14ac:dyDescent="0.25">
      <c r="A210" s="8" t="s">
        <v>29</v>
      </c>
    </row>
    <row r="211" spans="1:15" x14ac:dyDescent="0.25">
      <c r="A211" s="9" t="s">
        <v>0</v>
      </c>
      <c r="B211" s="9" t="s">
        <v>401</v>
      </c>
      <c r="C211" s="9" t="s">
        <v>402</v>
      </c>
      <c r="D211" s="9" t="s">
        <v>403</v>
      </c>
      <c r="E211" s="10" t="s">
        <v>410</v>
      </c>
      <c r="F211" s="10" t="s">
        <v>405</v>
      </c>
      <c r="G211" s="11" t="s">
        <v>1</v>
      </c>
      <c r="H211" s="11" t="s">
        <v>2</v>
      </c>
      <c r="I211" s="11" t="s">
        <v>3</v>
      </c>
      <c r="J211" s="11" t="s">
        <v>4</v>
      </c>
      <c r="K211" s="11" t="s">
        <v>5</v>
      </c>
      <c r="L211" s="11" t="s">
        <v>6</v>
      </c>
      <c r="M211" s="11" t="s">
        <v>7</v>
      </c>
      <c r="N211" s="11" t="s">
        <v>8</v>
      </c>
      <c r="O211" s="11" t="s">
        <v>9</v>
      </c>
    </row>
    <row r="212" spans="1:15" x14ac:dyDescent="0.25">
      <c r="A212" s="4" t="s">
        <v>30</v>
      </c>
      <c r="B212" s="4" t="s">
        <v>31</v>
      </c>
      <c r="C212" s="4" t="s">
        <v>406</v>
      </c>
      <c r="D212" s="4" t="s">
        <v>408</v>
      </c>
      <c r="E212" s="5">
        <v>45931</v>
      </c>
      <c r="F212" s="6">
        <v>46113</v>
      </c>
      <c r="G212" s="7">
        <v>75000</v>
      </c>
      <c r="H212" s="7">
        <v>0</v>
      </c>
      <c r="I212" s="7">
        <f t="shared" ref="I212" si="44">+G212+H212</f>
        <v>75000</v>
      </c>
      <c r="J212" s="7">
        <v>2152.5</v>
      </c>
      <c r="K212" s="7">
        <v>6309.38</v>
      </c>
      <c r="L212" s="7">
        <v>2280</v>
      </c>
      <c r="M212" s="7">
        <v>1946.47</v>
      </c>
      <c r="N212" s="7">
        <f>+M212+L212+K212+J212</f>
        <v>12688.35</v>
      </c>
      <c r="O212" s="7">
        <f>+I212-N212</f>
        <v>62311.65</v>
      </c>
    </row>
    <row r="213" spans="1:15" ht="15.75" thickBot="1" x14ac:dyDescent="0.3">
      <c r="D213" s="4">
        <v>1</v>
      </c>
      <c r="G213" s="12">
        <f>SUM(G212)</f>
        <v>75000</v>
      </c>
      <c r="H213" s="12">
        <f t="shared" ref="H213:O213" si="45">SUM(H212)</f>
        <v>0</v>
      </c>
      <c r="I213" s="12">
        <f t="shared" si="45"/>
        <v>75000</v>
      </c>
      <c r="J213" s="12">
        <f t="shared" si="45"/>
        <v>2152.5</v>
      </c>
      <c r="K213" s="12">
        <f t="shared" si="45"/>
        <v>6309.38</v>
      </c>
      <c r="L213" s="12">
        <f t="shared" si="45"/>
        <v>2280</v>
      </c>
      <c r="M213" s="12">
        <f t="shared" si="45"/>
        <v>1946.47</v>
      </c>
      <c r="N213" s="12">
        <f t="shared" si="45"/>
        <v>12688.35</v>
      </c>
      <c r="O213" s="12">
        <f t="shared" si="45"/>
        <v>62311.65</v>
      </c>
    </row>
    <row r="215" spans="1:15" x14ac:dyDescent="0.25">
      <c r="A215" s="8" t="s">
        <v>365</v>
      </c>
      <c r="F215" s="5"/>
    </row>
    <row r="216" spans="1:15" x14ac:dyDescent="0.25">
      <c r="A216" s="9" t="s">
        <v>0</v>
      </c>
      <c r="B216" s="9" t="s">
        <v>401</v>
      </c>
      <c r="C216" s="9" t="s">
        <v>402</v>
      </c>
      <c r="D216" s="9" t="s">
        <v>403</v>
      </c>
      <c r="E216" s="10" t="s">
        <v>410</v>
      </c>
      <c r="F216" s="10" t="s">
        <v>405</v>
      </c>
      <c r="G216" s="11" t="s">
        <v>1</v>
      </c>
      <c r="H216" s="11" t="s">
        <v>2</v>
      </c>
      <c r="I216" s="11" t="s">
        <v>3</v>
      </c>
      <c r="J216" s="11" t="s">
        <v>4</v>
      </c>
      <c r="K216" s="11" t="s">
        <v>5</v>
      </c>
      <c r="L216" s="11" t="s">
        <v>6</v>
      </c>
      <c r="M216" s="11" t="s">
        <v>7</v>
      </c>
      <c r="N216" s="11" t="s">
        <v>8</v>
      </c>
      <c r="O216" s="11" t="s">
        <v>9</v>
      </c>
    </row>
    <row r="217" spans="1:15" x14ac:dyDescent="0.25">
      <c r="A217" s="4" t="s">
        <v>369</v>
      </c>
      <c r="B217" s="4" t="s">
        <v>61</v>
      </c>
      <c r="C217" s="4" t="s">
        <v>406</v>
      </c>
      <c r="D217" s="4" t="s">
        <v>407</v>
      </c>
      <c r="E217" s="5">
        <v>45901</v>
      </c>
      <c r="F217" s="6">
        <v>46082</v>
      </c>
      <c r="G217" s="7">
        <v>76000</v>
      </c>
      <c r="H217" s="7">
        <v>0</v>
      </c>
      <c r="I217" s="7">
        <f t="shared" ref="I217:I227" si="46">+G217+H217</f>
        <v>76000</v>
      </c>
      <c r="J217" s="7">
        <v>2181.1999999999998</v>
      </c>
      <c r="K217" s="7">
        <v>6497.56</v>
      </c>
      <c r="L217" s="7">
        <v>2310.4</v>
      </c>
      <c r="M217" s="7">
        <v>25</v>
      </c>
      <c r="N217" s="7">
        <f t="shared" ref="N217:N227" si="47">+M217+L217+K217+J217</f>
        <v>11014.16</v>
      </c>
      <c r="O217" s="7">
        <f t="shared" ref="O217:O227" si="48">+I217-N217</f>
        <v>64985.84</v>
      </c>
    </row>
    <row r="218" spans="1:15" x14ac:dyDescent="0.25">
      <c r="A218" s="4" t="s">
        <v>368</v>
      </c>
      <c r="B218" s="4" t="s">
        <v>54</v>
      </c>
      <c r="C218" s="4" t="s">
        <v>406</v>
      </c>
      <c r="D218" s="4" t="s">
        <v>407</v>
      </c>
      <c r="E218" s="5">
        <v>45870</v>
      </c>
      <c r="F218" s="6">
        <v>46054</v>
      </c>
      <c r="G218" s="7">
        <v>110000</v>
      </c>
      <c r="H218" s="7">
        <v>0</v>
      </c>
      <c r="I218" s="7">
        <f t="shared" si="46"/>
        <v>110000</v>
      </c>
      <c r="J218" s="7">
        <v>3157</v>
      </c>
      <c r="K218" s="7">
        <v>13977.67</v>
      </c>
      <c r="L218" s="7">
        <v>3344</v>
      </c>
      <c r="M218" s="7">
        <v>3230.28</v>
      </c>
      <c r="N218" s="7">
        <f t="shared" si="47"/>
        <v>23708.95</v>
      </c>
      <c r="O218" s="7">
        <f t="shared" si="48"/>
        <v>86291.05</v>
      </c>
    </row>
    <row r="219" spans="1:15" x14ac:dyDescent="0.25">
      <c r="A219" s="4" t="s">
        <v>370</v>
      </c>
      <c r="B219" s="4" t="s">
        <v>31</v>
      </c>
      <c r="C219" s="4" t="s">
        <v>406</v>
      </c>
      <c r="D219" s="4" t="s">
        <v>407</v>
      </c>
      <c r="E219" s="6">
        <v>45992</v>
      </c>
      <c r="F219" s="6">
        <v>46174</v>
      </c>
      <c r="G219" s="7">
        <v>40000</v>
      </c>
      <c r="H219" s="7">
        <v>0</v>
      </c>
      <c r="I219" s="7">
        <f t="shared" si="46"/>
        <v>40000</v>
      </c>
      <c r="J219" s="7">
        <v>1148</v>
      </c>
      <c r="K219" s="7">
        <v>442.65</v>
      </c>
      <c r="L219" s="7">
        <v>1216</v>
      </c>
      <c r="M219" s="7">
        <v>25</v>
      </c>
      <c r="N219" s="7">
        <f t="shared" si="47"/>
        <v>2831.65</v>
      </c>
      <c r="O219" s="7">
        <f t="shared" si="48"/>
        <v>37168.35</v>
      </c>
    </row>
    <row r="220" spans="1:15" x14ac:dyDescent="0.25">
      <c r="A220" s="4" t="s">
        <v>373</v>
      </c>
      <c r="B220" s="4" t="s">
        <v>31</v>
      </c>
      <c r="C220" s="4" t="s">
        <v>406</v>
      </c>
      <c r="D220" s="4" t="s">
        <v>407</v>
      </c>
      <c r="E220" s="5">
        <v>45870</v>
      </c>
      <c r="F220" s="6">
        <v>46054</v>
      </c>
      <c r="G220" s="7">
        <v>76000</v>
      </c>
      <c r="H220" s="7">
        <v>0</v>
      </c>
      <c r="I220" s="7">
        <f t="shared" si="46"/>
        <v>76000</v>
      </c>
      <c r="J220" s="7">
        <v>2181.1999999999998</v>
      </c>
      <c r="K220" s="7">
        <v>6497.56</v>
      </c>
      <c r="L220" s="7">
        <v>2310.4</v>
      </c>
      <c r="M220" s="7">
        <v>25</v>
      </c>
      <c r="N220" s="7">
        <f t="shared" si="47"/>
        <v>11014.16</v>
      </c>
      <c r="O220" s="7">
        <f t="shared" si="48"/>
        <v>64985.84</v>
      </c>
    </row>
    <row r="221" spans="1:15" x14ac:dyDescent="0.25">
      <c r="A221" s="4" t="s">
        <v>374</v>
      </c>
      <c r="B221" s="4" t="s">
        <v>31</v>
      </c>
      <c r="C221" s="4" t="s">
        <v>406</v>
      </c>
      <c r="D221" s="4" t="s">
        <v>407</v>
      </c>
      <c r="E221" s="5">
        <v>45839</v>
      </c>
      <c r="F221" s="6">
        <v>46023</v>
      </c>
      <c r="G221" s="7">
        <v>76000</v>
      </c>
      <c r="H221" s="7">
        <v>0</v>
      </c>
      <c r="I221" s="7">
        <f t="shared" si="46"/>
        <v>76000</v>
      </c>
      <c r="J221" s="7">
        <v>2181.1999999999998</v>
      </c>
      <c r="K221" s="7">
        <v>6497.56</v>
      </c>
      <c r="L221" s="7">
        <v>2310.4</v>
      </c>
      <c r="M221" s="7">
        <v>25</v>
      </c>
      <c r="N221" s="7">
        <f t="shared" si="47"/>
        <v>11014.16</v>
      </c>
      <c r="O221" s="7">
        <f t="shared" si="48"/>
        <v>64985.84</v>
      </c>
    </row>
    <row r="222" spans="1:15" x14ac:dyDescent="0.25">
      <c r="A222" s="4" t="s">
        <v>376</v>
      </c>
      <c r="B222" s="4" t="s">
        <v>31</v>
      </c>
      <c r="C222" s="4" t="s">
        <v>406</v>
      </c>
      <c r="D222" s="4" t="s">
        <v>407</v>
      </c>
      <c r="E222" s="5">
        <v>45839</v>
      </c>
      <c r="F222" s="6">
        <v>46023</v>
      </c>
      <c r="G222" s="7">
        <v>76000</v>
      </c>
      <c r="H222" s="7">
        <v>0</v>
      </c>
      <c r="I222" s="7">
        <f t="shared" si="46"/>
        <v>76000</v>
      </c>
      <c r="J222" s="7">
        <v>2181.1999999999998</v>
      </c>
      <c r="K222" s="7">
        <v>6497.56</v>
      </c>
      <c r="L222" s="7">
        <v>2310.4</v>
      </c>
      <c r="M222" s="7">
        <v>25</v>
      </c>
      <c r="N222" s="7">
        <f t="shared" si="47"/>
        <v>11014.16</v>
      </c>
      <c r="O222" s="7">
        <f t="shared" si="48"/>
        <v>64985.84</v>
      </c>
    </row>
    <row r="223" spans="1:15" x14ac:dyDescent="0.25">
      <c r="A223" s="4" t="s">
        <v>366</v>
      </c>
      <c r="B223" s="4" t="s">
        <v>367</v>
      </c>
      <c r="C223" s="4" t="s">
        <v>406</v>
      </c>
      <c r="D223" s="4" t="s">
        <v>407</v>
      </c>
      <c r="E223" s="5">
        <v>45901</v>
      </c>
      <c r="F223" s="6">
        <v>46082</v>
      </c>
      <c r="G223" s="7">
        <v>76000</v>
      </c>
      <c r="H223" s="7">
        <v>0</v>
      </c>
      <c r="I223" s="7">
        <f t="shared" si="46"/>
        <v>76000</v>
      </c>
      <c r="J223" s="7">
        <v>2181.1999999999998</v>
      </c>
      <c r="K223" s="7">
        <v>6497.56</v>
      </c>
      <c r="L223" s="7">
        <v>2310.4</v>
      </c>
      <c r="M223" s="7">
        <v>4881.5</v>
      </c>
      <c r="N223" s="7">
        <f t="shared" si="47"/>
        <v>15870.66</v>
      </c>
      <c r="O223" s="7">
        <f t="shared" si="48"/>
        <v>60129.34</v>
      </c>
    </row>
    <row r="224" spans="1:15" x14ac:dyDescent="0.25">
      <c r="A224" s="4" t="s">
        <v>371</v>
      </c>
      <c r="B224" s="4" t="s">
        <v>76</v>
      </c>
      <c r="C224" s="4" t="s">
        <v>406</v>
      </c>
      <c r="D224" s="4" t="s">
        <v>407</v>
      </c>
      <c r="E224" s="5">
        <v>45901</v>
      </c>
      <c r="F224" s="6">
        <v>46082</v>
      </c>
      <c r="G224" s="7">
        <v>76000</v>
      </c>
      <c r="H224" s="7">
        <v>0</v>
      </c>
      <c r="I224" s="7">
        <f t="shared" si="46"/>
        <v>76000</v>
      </c>
      <c r="J224" s="7">
        <v>2181.1999999999998</v>
      </c>
      <c r="K224" s="7">
        <v>6497.56</v>
      </c>
      <c r="L224" s="7">
        <v>2310.4</v>
      </c>
      <c r="M224" s="7">
        <v>5167</v>
      </c>
      <c r="N224" s="7">
        <f t="shared" si="47"/>
        <v>16156.16</v>
      </c>
      <c r="O224" s="7">
        <f t="shared" si="48"/>
        <v>59843.839999999997</v>
      </c>
    </row>
    <row r="225" spans="1:15" x14ac:dyDescent="0.25">
      <c r="A225" s="4" t="s">
        <v>372</v>
      </c>
      <c r="B225" s="4" t="s">
        <v>76</v>
      </c>
      <c r="C225" s="4" t="s">
        <v>406</v>
      </c>
      <c r="D225" s="4" t="s">
        <v>407</v>
      </c>
      <c r="E225" s="5">
        <v>45962</v>
      </c>
      <c r="F225" s="6">
        <v>46143</v>
      </c>
      <c r="G225" s="7">
        <v>76000</v>
      </c>
      <c r="H225" s="7">
        <v>0</v>
      </c>
      <c r="I225" s="7">
        <f t="shared" si="46"/>
        <v>76000</v>
      </c>
      <c r="J225" s="7">
        <v>2181.1999999999998</v>
      </c>
      <c r="K225" s="7">
        <v>6113.6</v>
      </c>
      <c r="L225" s="7">
        <v>2310.4</v>
      </c>
      <c r="M225" s="7">
        <v>1944.78</v>
      </c>
      <c r="N225" s="7">
        <f t="shared" si="47"/>
        <v>12549.98</v>
      </c>
      <c r="O225" s="7">
        <f t="shared" si="48"/>
        <v>63450.020000000004</v>
      </c>
    </row>
    <row r="226" spans="1:15" x14ac:dyDescent="0.25">
      <c r="A226" s="4" t="s">
        <v>375</v>
      </c>
      <c r="B226" s="4" t="s">
        <v>26</v>
      </c>
      <c r="C226" s="4" t="s">
        <v>406</v>
      </c>
      <c r="D226" s="4" t="s">
        <v>407</v>
      </c>
      <c r="E226" s="5">
        <v>45839</v>
      </c>
      <c r="F226" s="6">
        <v>46023</v>
      </c>
      <c r="G226" s="7">
        <v>55000</v>
      </c>
      <c r="H226" s="7">
        <v>0</v>
      </c>
      <c r="I226" s="7">
        <f t="shared" si="46"/>
        <v>55000</v>
      </c>
      <c r="J226" s="7">
        <v>1578.5</v>
      </c>
      <c r="K226" s="7">
        <v>2559.6799999999998</v>
      </c>
      <c r="L226" s="7">
        <v>1672</v>
      </c>
      <c r="M226" s="7">
        <v>25</v>
      </c>
      <c r="N226" s="7">
        <f t="shared" si="47"/>
        <v>5835.18</v>
      </c>
      <c r="O226" s="7">
        <f t="shared" si="48"/>
        <v>49164.82</v>
      </c>
    </row>
    <row r="227" spans="1:15" x14ac:dyDescent="0.25">
      <c r="A227" s="4" t="s">
        <v>377</v>
      </c>
      <c r="B227" s="4" t="s">
        <v>26</v>
      </c>
      <c r="C227" s="4" t="s">
        <v>406</v>
      </c>
      <c r="D227" s="4" t="s">
        <v>407</v>
      </c>
      <c r="E227" s="5">
        <v>45931</v>
      </c>
      <c r="F227" s="6">
        <v>46113</v>
      </c>
      <c r="G227" s="7">
        <v>55000</v>
      </c>
      <c r="H227" s="7">
        <v>0</v>
      </c>
      <c r="I227" s="7">
        <f t="shared" si="46"/>
        <v>55000</v>
      </c>
      <c r="J227" s="7">
        <v>1578.5</v>
      </c>
      <c r="K227" s="7">
        <v>2559.6799999999998</v>
      </c>
      <c r="L227" s="7">
        <v>1672</v>
      </c>
      <c r="M227" s="7">
        <v>25</v>
      </c>
      <c r="N227" s="7">
        <f t="shared" si="47"/>
        <v>5835.18</v>
      </c>
      <c r="O227" s="7">
        <f t="shared" si="48"/>
        <v>49164.82</v>
      </c>
    </row>
    <row r="228" spans="1:15" ht="15.75" thickBot="1" x14ac:dyDescent="0.3">
      <c r="D228" s="4">
        <v>11</v>
      </c>
      <c r="G228" s="12">
        <f>SUM(G217:G227)</f>
        <v>792000</v>
      </c>
      <c r="H228" s="12">
        <f t="shared" ref="H228:O228" si="49">SUM(H217:H227)</f>
        <v>0</v>
      </c>
      <c r="I228" s="12">
        <f t="shared" si="49"/>
        <v>792000</v>
      </c>
      <c r="J228" s="12">
        <f t="shared" si="49"/>
        <v>22730.400000000001</v>
      </c>
      <c r="K228" s="12">
        <f t="shared" si="49"/>
        <v>64638.639999999992</v>
      </c>
      <c r="L228" s="12">
        <f t="shared" si="49"/>
        <v>24076.799999999999</v>
      </c>
      <c r="M228" s="12">
        <f t="shared" si="49"/>
        <v>15398.560000000001</v>
      </c>
      <c r="N228" s="12">
        <f t="shared" si="49"/>
        <v>126844.4</v>
      </c>
      <c r="O228" s="12">
        <f t="shared" si="49"/>
        <v>665155.59999999986</v>
      </c>
    </row>
    <row r="230" spans="1:15" x14ac:dyDescent="0.25">
      <c r="A230" s="8" t="s">
        <v>378</v>
      </c>
    </row>
    <row r="231" spans="1:15" x14ac:dyDescent="0.25">
      <c r="A231" s="9" t="s">
        <v>0</v>
      </c>
      <c r="B231" s="9" t="s">
        <v>401</v>
      </c>
      <c r="C231" s="9" t="s">
        <v>402</v>
      </c>
      <c r="D231" s="9" t="s">
        <v>403</v>
      </c>
      <c r="E231" s="10" t="s">
        <v>410</v>
      </c>
      <c r="F231" s="10" t="s">
        <v>405</v>
      </c>
      <c r="G231" s="11" t="s">
        <v>1</v>
      </c>
      <c r="H231" s="11" t="s">
        <v>2</v>
      </c>
      <c r="I231" s="11" t="s">
        <v>3</v>
      </c>
      <c r="J231" s="11" t="s">
        <v>4</v>
      </c>
      <c r="K231" s="11" t="s">
        <v>5</v>
      </c>
      <c r="L231" s="11" t="s">
        <v>6</v>
      </c>
      <c r="M231" s="11" t="s">
        <v>7</v>
      </c>
      <c r="N231" s="11" t="s">
        <v>8</v>
      </c>
      <c r="O231" s="11" t="s">
        <v>9</v>
      </c>
    </row>
    <row r="232" spans="1:15" x14ac:dyDescent="0.25">
      <c r="A232" s="4" t="s">
        <v>379</v>
      </c>
      <c r="B232" s="4" t="s">
        <v>26</v>
      </c>
      <c r="C232" s="4" t="s">
        <v>406</v>
      </c>
      <c r="D232" s="4" t="s">
        <v>407</v>
      </c>
      <c r="E232" s="5">
        <v>45962</v>
      </c>
      <c r="F232" s="6">
        <v>46143</v>
      </c>
      <c r="G232" s="7">
        <v>40000</v>
      </c>
      <c r="H232" s="7">
        <v>0</v>
      </c>
      <c r="I232" s="7">
        <f t="shared" ref="I232" si="50">+G232+H232</f>
        <v>40000</v>
      </c>
      <c r="J232" s="7">
        <v>1148</v>
      </c>
      <c r="K232" s="7">
        <v>442.65</v>
      </c>
      <c r="L232" s="7">
        <v>1216</v>
      </c>
      <c r="M232" s="7">
        <v>25</v>
      </c>
      <c r="N232" s="7">
        <f>+M232+L232+K232+J232</f>
        <v>2831.65</v>
      </c>
      <c r="O232" s="7">
        <f>+I232-N232</f>
        <v>37168.35</v>
      </c>
    </row>
    <row r="233" spans="1:15" ht="15.75" thickBot="1" x14ac:dyDescent="0.3">
      <c r="D233" s="4">
        <v>1</v>
      </c>
      <c r="G233" s="12">
        <f>SUM(G232)</f>
        <v>40000</v>
      </c>
      <c r="H233" s="12">
        <f t="shared" ref="H233:O233" si="51">SUM(H232)</f>
        <v>0</v>
      </c>
      <c r="I233" s="12">
        <f t="shared" si="51"/>
        <v>40000</v>
      </c>
      <c r="J233" s="12">
        <f t="shared" si="51"/>
        <v>1148</v>
      </c>
      <c r="K233" s="12">
        <f t="shared" si="51"/>
        <v>442.65</v>
      </c>
      <c r="L233" s="12">
        <f t="shared" si="51"/>
        <v>1216</v>
      </c>
      <c r="M233" s="12">
        <f t="shared" si="51"/>
        <v>25</v>
      </c>
      <c r="N233" s="12">
        <f t="shared" si="51"/>
        <v>2831.65</v>
      </c>
      <c r="O233" s="12">
        <f t="shared" si="51"/>
        <v>37168.35</v>
      </c>
    </row>
    <row r="235" spans="1:15" x14ac:dyDescent="0.25">
      <c r="A235" s="8" t="s">
        <v>380</v>
      </c>
    </row>
    <row r="236" spans="1:15" x14ac:dyDescent="0.25">
      <c r="A236" s="9" t="s">
        <v>0</v>
      </c>
      <c r="B236" s="9" t="s">
        <v>401</v>
      </c>
      <c r="C236" s="9" t="s">
        <v>402</v>
      </c>
      <c r="D236" s="9" t="s">
        <v>403</v>
      </c>
      <c r="E236" s="10" t="s">
        <v>410</v>
      </c>
      <c r="F236" s="10" t="s">
        <v>405</v>
      </c>
      <c r="G236" s="11" t="s">
        <v>1</v>
      </c>
      <c r="H236" s="11" t="s">
        <v>2</v>
      </c>
      <c r="I236" s="11" t="s">
        <v>3</v>
      </c>
      <c r="J236" s="11" t="s">
        <v>4</v>
      </c>
      <c r="K236" s="11" t="s">
        <v>5</v>
      </c>
      <c r="L236" s="11" t="s">
        <v>6</v>
      </c>
      <c r="M236" s="11" t="s">
        <v>7</v>
      </c>
      <c r="N236" s="11" t="s">
        <v>8</v>
      </c>
      <c r="O236" s="11" t="s">
        <v>9</v>
      </c>
    </row>
    <row r="237" spans="1:15" x14ac:dyDescent="0.25">
      <c r="A237" s="4" t="s">
        <v>381</v>
      </c>
      <c r="B237" s="4" t="s">
        <v>73</v>
      </c>
      <c r="C237" s="4" t="s">
        <v>406</v>
      </c>
      <c r="D237" s="4" t="s">
        <v>407</v>
      </c>
      <c r="E237" s="5">
        <v>45839</v>
      </c>
      <c r="F237" s="5">
        <v>46023</v>
      </c>
      <c r="G237" s="7">
        <v>150000</v>
      </c>
      <c r="H237" s="7">
        <v>0</v>
      </c>
      <c r="I237" s="7">
        <f t="shared" ref="I237" si="52">+G237+H237</f>
        <v>150000</v>
      </c>
      <c r="J237" s="7">
        <v>4305</v>
      </c>
      <c r="K237" s="7">
        <v>23866.62</v>
      </c>
      <c r="L237" s="7">
        <v>4560</v>
      </c>
      <c r="M237" s="7">
        <v>1310.5</v>
      </c>
      <c r="N237" s="7">
        <f>+M237+L237+K237+J237</f>
        <v>34042.119999999995</v>
      </c>
      <c r="O237" s="7">
        <f>+I237-N237</f>
        <v>115957.88</v>
      </c>
    </row>
    <row r="238" spans="1:15" ht="15.75" thickBot="1" x14ac:dyDescent="0.3">
      <c r="D238" s="4">
        <v>1</v>
      </c>
      <c r="F238" s="5"/>
      <c r="G238" s="12">
        <f>SUM(G237)</f>
        <v>150000</v>
      </c>
      <c r="H238" s="12">
        <f t="shared" ref="H238:O238" si="53">SUM(H237)</f>
        <v>0</v>
      </c>
      <c r="I238" s="12">
        <f t="shared" si="53"/>
        <v>150000</v>
      </c>
      <c r="J238" s="12">
        <f t="shared" si="53"/>
        <v>4305</v>
      </c>
      <c r="K238" s="12">
        <f t="shared" si="53"/>
        <v>23866.62</v>
      </c>
      <c r="L238" s="12">
        <f t="shared" si="53"/>
        <v>4560</v>
      </c>
      <c r="M238" s="12">
        <f t="shared" si="53"/>
        <v>1310.5</v>
      </c>
      <c r="N238" s="12">
        <f t="shared" si="53"/>
        <v>34042.119999999995</v>
      </c>
      <c r="O238" s="12">
        <f t="shared" si="53"/>
        <v>115957.88</v>
      </c>
    </row>
    <row r="239" spans="1:15" x14ac:dyDescent="0.25">
      <c r="F239" s="5"/>
    </row>
    <row r="241" spans="1:15" x14ac:dyDescent="0.25">
      <c r="A241" s="8" t="s">
        <v>382</v>
      </c>
    </row>
    <row r="242" spans="1:15" x14ac:dyDescent="0.25">
      <c r="A242" s="9" t="s">
        <v>0</v>
      </c>
      <c r="B242" s="9" t="s">
        <v>401</v>
      </c>
      <c r="C242" s="9" t="s">
        <v>402</v>
      </c>
      <c r="D242" s="9" t="s">
        <v>403</v>
      </c>
      <c r="E242" s="10" t="s">
        <v>410</v>
      </c>
      <c r="F242" s="10" t="s">
        <v>405</v>
      </c>
      <c r="G242" s="11" t="s">
        <v>1</v>
      </c>
      <c r="H242" s="11" t="s">
        <v>2</v>
      </c>
      <c r="I242" s="11" t="s">
        <v>3</v>
      </c>
      <c r="J242" s="11" t="s">
        <v>4</v>
      </c>
      <c r="K242" s="11" t="s">
        <v>5</v>
      </c>
      <c r="L242" s="11" t="s">
        <v>6</v>
      </c>
      <c r="M242" s="11" t="s">
        <v>7</v>
      </c>
      <c r="N242" s="11" t="s">
        <v>8</v>
      </c>
      <c r="O242" s="11" t="s">
        <v>9</v>
      </c>
    </row>
    <row r="243" spans="1:15" x14ac:dyDescent="0.25">
      <c r="A243" s="4" t="s">
        <v>383</v>
      </c>
      <c r="B243" s="4" t="s">
        <v>12</v>
      </c>
      <c r="C243" s="4" t="s">
        <v>406</v>
      </c>
      <c r="D243" s="4" t="s">
        <v>408</v>
      </c>
      <c r="E243" s="5">
        <v>45870</v>
      </c>
      <c r="F243" s="6">
        <v>46054</v>
      </c>
      <c r="G243" s="7">
        <v>50000</v>
      </c>
      <c r="H243" s="7">
        <v>0</v>
      </c>
      <c r="I243" s="7">
        <f t="shared" ref="I243:I253" si="54">+G243+H243</f>
        <v>50000</v>
      </c>
      <c r="J243" s="7">
        <v>1435</v>
      </c>
      <c r="K243" s="7">
        <v>1854</v>
      </c>
      <c r="L243" s="7">
        <v>1520</v>
      </c>
      <c r="M243" s="7">
        <v>25</v>
      </c>
      <c r="N243" s="7">
        <f t="shared" ref="N243:N253" si="55">+M243+L243+K243+J243</f>
        <v>4834</v>
      </c>
      <c r="O243" s="7">
        <f t="shared" ref="O243:O253" si="56">+I243-N243</f>
        <v>45166</v>
      </c>
    </row>
    <row r="244" spans="1:15" x14ac:dyDescent="0.25">
      <c r="A244" s="4" t="s">
        <v>384</v>
      </c>
      <c r="B244" s="4" t="s">
        <v>12</v>
      </c>
      <c r="C244" s="4" t="s">
        <v>406</v>
      </c>
      <c r="D244" s="4" t="s">
        <v>407</v>
      </c>
      <c r="E244" s="5">
        <v>45962</v>
      </c>
      <c r="F244" s="6">
        <v>46143</v>
      </c>
      <c r="G244" s="7">
        <v>50000</v>
      </c>
      <c r="H244" s="7">
        <v>0</v>
      </c>
      <c r="I244" s="7">
        <f t="shared" si="54"/>
        <v>50000</v>
      </c>
      <c r="J244" s="7">
        <v>1435</v>
      </c>
      <c r="K244" s="7">
        <v>1854</v>
      </c>
      <c r="L244" s="7">
        <v>1520</v>
      </c>
      <c r="M244" s="7">
        <v>1665.49</v>
      </c>
      <c r="N244" s="7">
        <f t="shared" si="55"/>
        <v>6474.49</v>
      </c>
      <c r="O244" s="7">
        <f t="shared" si="56"/>
        <v>43525.51</v>
      </c>
    </row>
    <row r="245" spans="1:15" x14ac:dyDescent="0.25">
      <c r="A245" s="4" t="s">
        <v>385</v>
      </c>
      <c r="B245" s="4" t="s">
        <v>12</v>
      </c>
      <c r="C245" s="4" t="s">
        <v>406</v>
      </c>
      <c r="D245" s="4" t="s">
        <v>408</v>
      </c>
      <c r="E245" s="6">
        <v>45992</v>
      </c>
      <c r="F245" s="6">
        <v>46174</v>
      </c>
      <c r="G245" s="7">
        <v>50000</v>
      </c>
      <c r="H245" s="7">
        <v>0</v>
      </c>
      <c r="I245" s="7">
        <f t="shared" si="54"/>
        <v>50000</v>
      </c>
      <c r="J245" s="7">
        <v>1435</v>
      </c>
      <c r="K245" s="7">
        <v>1854</v>
      </c>
      <c r="L245" s="7">
        <v>1520</v>
      </c>
      <c r="M245" s="7">
        <v>25</v>
      </c>
      <c r="N245" s="7">
        <f t="shared" si="55"/>
        <v>4834</v>
      </c>
      <c r="O245" s="7">
        <f t="shared" si="56"/>
        <v>45166</v>
      </c>
    </row>
    <row r="246" spans="1:15" x14ac:dyDescent="0.25">
      <c r="A246" s="4" t="s">
        <v>386</v>
      </c>
      <c r="B246" s="4" t="s">
        <v>12</v>
      </c>
      <c r="C246" s="4" t="s">
        <v>406</v>
      </c>
      <c r="D246" s="4" t="s">
        <v>408</v>
      </c>
      <c r="E246" s="5">
        <v>45839</v>
      </c>
      <c r="F246" s="6">
        <v>46023</v>
      </c>
      <c r="G246" s="7">
        <v>50000</v>
      </c>
      <c r="H246" s="7">
        <v>0</v>
      </c>
      <c r="I246" s="7">
        <f t="shared" si="54"/>
        <v>50000</v>
      </c>
      <c r="J246" s="7">
        <v>1435</v>
      </c>
      <c r="K246" s="7">
        <v>1854</v>
      </c>
      <c r="L246" s="7">
        <v>1520</v>
      </c>
      <c r="M246" s="7">
        <v>25</v>
      </c>
      <c r="N246" s="7">
        <f t="shared" si="55"/>
        <v>4834</v>
      </c>
      <c r="O246" s="7">
        <f t="shared" si="56"/>
        <v>45166</v>
      </c>
    </row>
    <row r="247" spans="1:15" x14ac:dyDescent="0.25">
      <c r="A247" s="4" t="s">
        <v>387</v>
      </c>
      <c r="B247" s="4" t="s">
        <v>12</v>
      </c>
      <c r="C247" s="4" t="s">
        <v>406</v>
      </c>
      <c r="D247" s="4" t="s">
        <v>407</v>
      </c>
      <c r="E247" s="5">
        <v>45839</v>
      </c>
      <c r="F247" s="6">
        <v>46023</v>
      </c>
      <c r="G247" s="7">
        <v>50000</v>
      </c>
      <c r="H247" s="7">
        <v>0</v>
      </c>
      <c r="I247" s="7">
        <f t="shared" si="54"/>
        <v>50000</v>
      </c>
      <c r="J247" s="7">
        <v>1435</v>
      </c>
      <c r="K247" s="7">
        <v>1854</v>
      </c>
      <c r="L247" s="7">
        <v>1520</v>
      </c>
      <c r="M247" s="7">
        <v>1050</v>
      </c>
      <c r="N247" s="7">
        <f t="shared" si="55"/>
        <v>5859</v>
      </c>
      <c r="O247" s="7">
        <f t="shared" si="56"/>
        <v>44141</v>
      </c>
    </row>
    <row r="248" spans="1:15" x14ac:dyDescent="0.25">
      <c r="A248" s="4" t="s">
        <v>388</v>
      </c>
      <c r="B248" s="4" t="s">
        <v>12</v>
      </c>
      <c r="C248" s="4" t="s">
        <v>406</v>
      </c>
      <c r="D248" s="4" t="s">
        <v>407</v>
      </c>
      <c r="E248" s="5">
        <v>45839</v>
      </c>
      <c r="F248" s="6">
        <v>46023</v>
      </c>
      <c r="G248" s="7">
        <v>50000</v>
      </c>
      <c r="H248" s="7">
        <v>0</v>
      </c>
      <c r="I248" s="7">
        <f t="shared" si="54"/>
        <v>50000</v>
      </c>
      <c r="J248" s="7">
        <v>1435</v>
      </c>
      <c r="K248" s="7">
        <v>1566.03</v>
      </c>
      <c r="L248" s="7">
        <v>1520</v>
      </c>
      <c r="M248" s="7">
        <v>26516.78</v>
      </c>
      <c r="N248" s="7">
        <f t="shared" si="55"/>
        <v>31037.809999999998</v>
      </c>
      <c r="O248" s="7">
        <f t="shared" si="56"/>
        <v>18962.190000000002</v>
      </c>
    </row>
    <row r="249" spans="1:15" x14ac:dyDescent="0.25">
      <c r="A249" s="4" t="s">
        <v>389</v>
      </c>
      <c r="B249" s="4" t="s">
        <v>12</v>
      </c>
      <c r="C249" s="4" t="s">
        <v>406</v>
      </c>
      <c r="D249" s="4" t="s">
        <v>407</v>
      </c>
      <c r="E249" s="5">
        <v>45839</v>
      </c>
      <c r="F249" s="6">
        <v>46023</v>
      </c>
      <c r="G249" s="7">
        <v>50000</v>
      </c>
      <c r="H249" s="7">
        <v>0</v>
      </c>
      <c r="I249" s="7">
        <f t="shared" si="54"/>
        <v>50000</v>
      </c>
      <c r="J249" s="7">
        <v>1435</v>
      </c>
      <c r="K249" s="7">
        <v>1854</v>
      </c>
      <c r="L249" s="7">
        <v>1520</v>
      </c>
      <c r="M249" s="7">
        <v>45171</v>
      </c>
      <c r="N249" s="7">
        <f t="shared" si="55"/>
        <v>49980</v>
      </c>
      <c r="O249" s="7">
        <f t="shared" si="56"/>
        <v>20</v>
      </c>
    </row>
    <row r="250" spans="1:15" x14ac:dyDescent="0.25">
      <c r="A250" s="4" t="s">
        <v>390</v>
      </c>
      <c r="B250" s="4" t="s">
        <v>12</v>
      </c>
      <c r="C250" s="4" t="s">
        <v>406</v>
      </c>
      <c r="D250" s="4" t="s">
        <v>408</v>
      </c>
      <c r="E250" s="5">
        <v>45839</v>
      </c>
      <c r="F250" s="6">
        <v>46023</v>
      </c>
      <c r="G250" s="7">
        <v>50000</v>
      </c>
      <c r="H250" s="7">
        <v>0</v>
      </c>
      <c r="I250" s="7">
        <f t="shared" si="54"/>
        <v>50000</v>
      </c>
      <c r="J250" s="7">
        <v>1435</v>
      </c>
      <c r="K250" s="7">
        <v>1854</v>
      </c>
      <c r="L250" s="7">
        <v>1520</v>
      </c>
      <c r="M250" s="7">
        <v>25</v>
      </c>
      <c r="N250" s="7">
        <f t="shared" si="55"/>
        <v>4834</v>
      </c>
      <c r="O250" s="7">
        <f t="shared" si="56"/>
        <v>45166</v>
      </c>
    </row>
    <row r="251" spans="1:15" x14ac:dyDescent="0.25">
      <c r="A251" s="4" t="s">
        <v>391</v>
      </c>
      <c r="B251" s="4" t="s">
        <v>12</v>
      </c>
      <c r="C251" s="4" t="s">
        <v>406</v>
      </c>
      <c r="D251" s="4" t="s">
        <v>408</v>
      </c>
      <c r="E251" s="5">
        <v>45839</v>
      </c>
      <c r="F251" s="6">
        <v>46023</v>
      </c>
      <c r="G251" s="7">
        <v>50000</v>
      </c>
      <c r="H251" s="7">
        <v>0</v>
      </c>
      <c r="I251" s="7">
        <f t="shared" si="54"/>
        <v>50000</v>
      </c>
      <c r="J251" s="7">
        <v>1435</v>
      </c>
      <c r="K251" s="7">
        <v>1854</v>
      </c>
      <c r="L251" s="7">
        <v>1520</v>
      </c>
      <c r="M251" s="7">
        <v>25</v>
      </c>
      <c r="N251" s="7">
        <f t="shared" si="55"/>
        <v>4834</v>
      </c>
      <c r="O251" s="7">
        <f t="shared" si="56"/>
        <v>45166</v>
      </c>
    </row>
    <row r="252" spans="1:15" x14ac:dyDescent="0.25">
      <c r="A252" s="4" t="s">
        <v>392</v>
      </c>
      <c r="B252" s="4" t="s">
        <v>12</v>
      </c>
      <c r="C252" s="4" t="s">
        <v>406</v>
      </c>
      <c r="D252" s="4" t="s">
        <v>408</v>
      </c>
      <c r="E252" s="5">
        <v>45901</v>
      </c>
      <c r="F252" s="6">
        <v>46082</v>
      </c>
      <c r="G252" s="7">
        <v>50000</v>
      </c>
      <c r="H252" s="7">
        <v>0</v>
      </c>
      <c r="I252" s="7">
        <f t="shared" si="54"/>
        <v>50000</v>
      </c>
      <c r="J252" s="7">
        <v>1435</v>
      </c>
      <c r="K252" s="7">
        <v>1854</v>
      </c>
      <c r="L252" s="7">
        <v>1520</v>
      </c>
      <c r="M252" s="7">
        <v>25</v>
      </c>
      <c r="N252" s="7">
        <f t="shared" si="55"/>
        <v>4834</v>
      </c>
      <c r="O252" s="7">
        <f t="shared" si="56"/>
        <v>45166</v>
      </c>
    </row>
    <row r="253" spans="1:15" x14ac:dyDescent="0.25">
      <c r="A253" s="4" t="s">
        <v>393</v>
      </c>
      <c r="B253" s="4" t="s">
        <v>12</v>
      </c>
      <c r="C253" s="4" t="s">
        <v>406</v>
      </c>
      <c r="D253" s="4" t="s">
        <v>408</v>
      </c>
      <c r="E253" s="5">
        <v>45931</v>
      </c>
      <c r="F253" s="6">
        <v>46113</v>
      </c>
      <c r="G253" s="7">
        <v>50000</v>
      </c>
      <c r="H253" s="7">
        <v>0</v>
      </c>
      <c r="I253" s="7">
        <f t="shared" si="54"/>
        <v>50000</v>
      </c>
      <c r="J253" s="7">
        <v>1435</v>
      </c>
      <c r="K253" s="7">
        <v>1854</v>
      </c>
      <c r="L253" s="7">
        <v>1520</v>
      </c>
      <c r="M253" s="7">
        <v>25</v>
      </c>
      <c r="N253" s="7">
        <f t="shared" si="55"/>
        <v>4834</v>
      </c>
      <c r="O253" s="7">
        <f t="shared" si="56"/>
        <v>45166</v>
      </c>
    </row>
    <row r="254" spans="1:15" ht="15.75" thickBot="1" x14ac:dyDescent="0.3">
      <c r="D254" s="4">
        <v>11</v>
      </c>
      <c r="G254" s="12">
        <f>SUM(G243:G253)</f>
        <v>550000</v>
      </c>
      <c r="H254" s="12">
        <f t="shared" ref="H254:O254" si="57">SUM(H243:H253)</f>
        <v>0</v>
      </c>
      <c r="I254" s="12">
        <f t="shared" si="57"/>
        <v>550000</v>
      </c>
      <c r="J254" s="12">
        <f t="shared" si="57"/>
        <v>15785</v>
      </c>
      <c r="K254" s="12">
        <f t="shared" si="57"/>
        <v>20106.03</v>
      </c>
      <c r="L254" s="12">
        <f t="shared" si="57"/>
        <v>16720</v>
      </c>
      <c r="M254" s="12">
        <f t="shared" si="57"/>
        <v>74578.26999999999</v>
      </c>
      <c r="N254" s="12">
        <f t="shared" si="57"/>
        <v>127189.29999999999</v>
      </c>
      <c r="O254" s="12">
        <f t="shared" si="57"/>
        <v>422810.7</v>
      </c>
    </row>
    <row r="256" spans="1:15" x14ac:dyDescent="0.25">
      <c r="A256" s="8" t="s">
        <v>394</v>
      </c>
    </row>
    <row r="257" spans="1:15" x14ac:dyDescent="0.25">
      <c r="A257" s="9" t="s">
        <v>0</v>
      </c>
      <c r="B257" s="9" t="s">
        <v>401</v>
      </c>
      <c r="C257" s="9" t="s">
        <v>402</v>
      </c>
      <c r="D257" s="9" t="s">
        <v>403</v>
      </c>
      <c r="E257" s="10" t="s">
        <v>410</v>
      </c>
      <c r="F257" s="10" t="s">
        <v>405</v>
      </c>
      <c r="G257" s="11" t="s">
        <v>1</v>
      </c>
      <c r="H257" s="11" t="s">
        <v>2</v>
      </c>
      <c r="I257" s="11" t="s">
        <v>3</v>
      </c>
      <c r="J257" s="11" t="s">
        <v>4</v>
      </c>
      <c r="K257" s="11" t="s">
        <v>5</v>
      </c>
      <c r="L257" s="11" t="s">
        <v>6</v>
      </c>
      <c r="M257" s="11" t="s">
        <v>7</v>
      </c>
      <c r="N257" s="11" t="s">
        <v>8</v>
      </c>
      <c r="O257" s="11" t="s">
        <v>9</v>
      </c>
    </row>
    <row r="258" spans="1:15" x14ac:dyDescent="0.25">
      <c r="A258" s="4" t="s">
        <v>395</v>
      </c>
      <c r="B258" s="4" t="s">
        <v>396</v>
      </c>
      <c r="C258" s="4" t="s">
        <v>406</v>
      </c>
      <c r="D258" s="4" t="s">
        <v>407</v>
      </c>
      <c r="E258" s="5">
        <v>45901</v>
      </c>
      <c r="F258" s="6">
        <v>46082</v>
      </c>
      <c r="G258" s="7">
        <v>80000</v>
      </c>
      <c r="H258" s="7">
        <v>0</v>
      </c>
      <c r="I258" s="7">
        <f t="shared" ref="I258:I259" si="58">+G258+H258</f>
        <v>80000</v>
      </c>
      <c r="J258" s="7">
        <v>2296</v>
      </c>
      <c r="K258" s="7">
        <v>7400.87</v>
      </c>
      <c r="L258" s="7">
        <v>2432</v>
      </c>
      <c r="M258" s="7">
        <v>25</v>
      </c>
      <c r="N258" s="7">
        <f>+M258+L258+K258+J258</f>
        <v>12153.869999999999</v>
      </c>
      <c r="O258" s="7">
        <f>+I258-N258</f>
        <v>67846.13</v>
      </c>
    </row>
    <row r="259" spans="1:15" x14ac:dyDescent="0.25">
      <c r="A259" s="4" t="s">
        <v>397</v>
      </c>
      <c r="B259" s="4" t="s">
        <v>398</v>
      </c>
      <c r="C259" s="4" t="s">
        <v>406</v>
      </c>
      <c r="D259" s="4" t="s">
        <v>407</v>
      </c>
      <c r="E259" s="5">
        <v>45901</v>
      </c>
      <c r="F259" s="6">
        <v>46082</v>
      </c>
      <c r="G259" s="7">
        <v>70000</v>
      </c>
      <c r="H259" s="7">
        <v>0</v>
      </c>
      <c r="I259" s="7">
        <f t="shared" si="58"/>
        <v>70000</v>
      </c>
      <c r="J259" s="7">
        <v>2009</v>
      </c>
      <c r="K259" s="7">
        <v>5368.48</v>
      </c>
      <c r="L259" s="7">
        <v>2128</v>
      </c>
      <c r="M259" s="7">
        <v>25</v>
      </c>
      <c r="N259" s="7">
        <f>+M259+L259+K259+J259</f>
        <v>9530.48</v>
      </c>
      <c r="O259" s="7">
        <f>+I259-N259</f>
        <v>60469.520000000004</v>
      </c>
    </row>
    <row r="260" spans="1:15" ht="15.75" thickBot="1" x14ac:dyDescent="0.3">
      <c r="D260" s="4">
        <v>2</v>
      </c>
      <c r="G260" s="12">
        <f>SUM(G258:G259)</f>
        <v>150000</v>
      </c>
      <c r="H260" s="12">
        <f t="shared" ref="H260:O260" si="59">SUM(H258:H259)</f>
        <v>0</v>
      </c>
      <c r="I260" s="12">
        <f t="shared" si="59"/>
        <v>150000</v>
      </c>
      <c r="J260" s="12">
        <f t="shared" si="59"/>
        <v>4305</v>
      </c>
      <c r="K260" s="12">
        <f t="shared" si="59"/>
        <v>12769.349999999999</v>
      </c>
      <c r="L260" s="12">
        <f t="shared" si="59"/>
        <v>4560</v>
      </c>
      <c r="M260" s="12">
        <f t="shared" si="59"/>
        <v>50</v>
      </c>
      <c r="N260" s="12">
        <f t="shared" si="59"/>
        <v>21684.35</v>
      </c>
      <c r="O260" s="12">
        <f t="shared" si="59"/>
        <v>128315.65000000001</v>
      </c>
    </row>
    <row r="264" spans="1:15" x14ac:dyDescent="0.25">
      <c r="A264" s="8" t="s">
        <v>399</v>
      </c>
    </row>
    <row r="265" spans="1:15" x14ac:dyDescent="0.25">
      <c r="A265" s="9" t="s">
        <v>0</v>
      </c>
      <c r="B265" s="9" t="s">
        <v>401</v>
      </c>
      <c r="C265" s="9" t="s">
        <v>402</v>
      </c>
      <c r="D265" s="9" t="s">
        <v>403</v>
      </c>
      <c r="E265" s="10" t="s">
        <v>410</v>
      </c>
      <c r="F265" s="10" t="s">
        <v>405</v>
      </c>
      <c r="G265" s="11" t="s">
        <v>1</v>
      </c>
      <c r="H265" s="11" t="s">
        <v>2</v>
      </c>
      <c r="I265" s="11" t="s">
        <v>3</v>
      </c>
      <c r="J265" s="11" t="s">
        <v>4</v>
      </c>
      <c r="K265" s="11" t="s">
        <v>5</v>
      </c>
      <c r="L265" s="11" t="s">
        <v>6</v>
      </c>
      <c r="M265" s="11" t="s">
        <v>7</v>
      </c>
      <c r="N265" s="11" t="s">
        <v>8</v>
      </c>
      <c r="O265" s="11" t="s">
        <v>9</v>
      </c>
    </row>
    <row r="266" spans="1:15" x14ac:dyDescent="0.25">
      <c r="A266" s="4" t="s">
        <v>400</v>
      </c>
      <c r="B266" s="4" t="s">
        <v>18</v>
      </c>
      <c r="C266" s="4" t="s">
        <v>406</v>
      </c>
      <c r="D266" s="4" t="s">
        <v>407</v>
      </c>
      <c r="E266" s="5">
        <v>45962</v>
      </c>
      <c r="F266" s="6">
        <v>46143</v>
      </c>
      <c r="G266" s="7">
        <v>128000</v>
      </c>
      <c r="H266" s="7">
        <v>0</v>
      </c>
      <c r="I266" s="7">
        <f t="shared" ref="I266" si="60">+G266+H266</f>
        <v>128000</v>
      </c>
      <c r="J266" s="7">
        <v>3673.6</v>
      </c>
      <c r="K266" s="7">
        <v>18691.669999999998</v>
      </c>
      <c r="L266" s="7">
        <v>3891.2</v>
      </c>
      <c r="M266" s="7">
        <v>25829.85</v>
      </c>
      <c r="N266" s="7">
        <f>+M266+L266+K266+J266</f>
        <v>52086.32</v>
      </c>
      <c r="O266" s="7">
        <f>+I266-N266</f>
        <v>75913.679999999993</v>
      </c>
    </row>
    <row r="267" spans="1:15" ht="15.75" thickBot="1" x14ac:dyDescent="0.3">
      <c r="D267" s="4">
        <v>1</v>
      </c>
      <c r="G267" s="12">
        <f>SUM(G266)</f>
        <v>128000</v>
      </c>
      <c r="H267" s="12">
        <f t="shared" ref="H267:O267" si="61">SUM(H266)</f>
        <v>0</v>
      </c>
      <c r="I267" s="12">
        <f t="shared" si="61"/>
        <v>128000</v>
      </c>
      <c r="J267" s="12">
        <f t="shared" si="61"/>
        <v>3673.6</v>
      </c>
      <c r="K267" s="12">
        <f t="shared" si="61"/>
        <v>18691.669999999998</v>
      </c>
      <c r="L267" s="12">
        <f t="shared" si="61"/>
        <v>3891.2</v>
      </c>
      <c r="M267" s="12">
        <f t="shared" si="61"/>
        <v>25829.85</v>
      </c>
      <c r="N267" s="12">
        <f t="shared" si="61"/>
        <v>52086.32</v>
      </c>
      <c r="O267" s="12">
        <f t="shared" si="61"/>
        <v>75913.679999999993</v>
      </c>
    </row>
    <row r="270" spans="1:15" x14ac:dyDescent="0.25">
      <c r="A270" s="8" t="s">
        <v>166</v>
      </c>
    </row>
    <row r="271" spans="1:15" x14ac:dyDescent="0.25">
      <c r="A271" s="9" t="s">
        <v>0</v>
      </c>
      <c r="B271" s="9" t="s">
        <v>401</v>
      </c>
      <c r="C271" s="9" t="s">
        <v>402</v>
      </c>
      <c r="D271" s="9" t="s">
        <v>403</v>
      </c>
      <c r="E271" s="10" t="s">
        <v>410</v>
      </c>
      <c r="F271" s="10" t="s">
        <v>405</v>
      </c>
      <c r="G271" s="11" t="s">
        <v>1</v>
      </c>
      <c r="H271" s="11" t="s">
        <v>2</v>
      </c>
      <c r="I271" s="11" t="s">
        <v>3</v>
      </c>
      <c r="J271" s="11" t="s">
        <v>4</v>
      </c>
      <c r="K271" s="11" t="s">
        <v>5</v>
      </c>
      <c r="L271" s="11" t="s">
        <v>6</v>
      </c>
      <c r="M271" s="11" t="s">
        <v>7</v>
      </c>
      <c r="N271" s="11" t="s">
        <v>8</v>
      </c>
      <c r="O271" s="11" t="s">
        <v>9</v>
      </c>
    </row>
    <row r="272" spans="1:15" x14ac:dyDescent="0.25">
      <c r="A272" s="4" t="s">
        <v>169</v>
      </c>
      <c r="B272" s="4" t="s">
        <v>12</v>
      </c>
      <c r="C272" s="4" t="s">
        <v>406</v>
      </c>
      <c r="D272" s="4" t="s">
        <v>408</v>
      </c>
      <c r="E272" s="5">
        <v>45870</v>
      </c>
      <c r="F272" s="6">
        <v>46054</v>
      </c>
      <c r="G272" s="7">
        <v>50000</v>
      </c>
      <c r="H272" s="7">
        <v>0</v>
      </c>
      <c r="I272" s="7">
        <f>+G272+H272</f>
        <v>50000</v>
      </c>
      <c r="J272" s="7">
        <v>1435</v>
      </c>
      <c r="K272" s="7">
        <v>1854</v>
      </c>
      <c r="L272" s="7">
        <v>1520</v>
      </c>
      <c r="M272" s="7">
        <v>25</v>
      </c>
      <c r="N272" s="7">
        <f>+M272+L272+K272+J272</f>
        <v>4834</v>
      </c>
      <c r="O272" s="7">
        <f>+I272-N272</f>
        <v>45166</v>
      </c>
    </row>
    <row r="273" spans="1:15" x14ac:dyDescent="0.25">
      <c r="A273" s="4" t="s">
        <v>167</v>
      </c>
      <c r="B273" s="4" t="s">
        <v>97</v>
      </c>
      <c r="C273" s="4" t="s">
        <v>406</v>
      </c>
      <c r="D273" s="4" t="s">
        <v>408</v>
      </c>
      <c r="E273" s="5">
        <v>45870</v>
      </c>
      <c r="F273" s="6">
        <v>46054</v>
      </c>
      <c r="G273" s="7">
        <v>31500</v>
      </c>
      <c r="H273" s="7">
        <v>0</v>
      </c>
      <c r="I273" s="7">
        <f t="shared" ref="I273:I275" si="62">+G273+H273</f>
        <v>31500</v>
      </c>
      <c r="J273" s="7">
        <v>904.05</v>
      </c>
      <c r="K273" s="7">
        <v>0</v>
      </c>
      <c r="L273" s="7">
        <v>957.6</v>
      </c>
      <c r="M273" s="7">
        <v>25175</v>
      </c>
      <c r="N273" s="7">
        <f>+M273+L273+K273+J273</f>
        <v>27036.649999999998</v>
      </c>
      <c r="O273" s="7">
        <f>+I273-N273</f>
        <v>4463.3500000000022</v>
      </c>
    </row>
    <row r="274" spans="1:15" x14ac:dyDescent="0.25">
      <c r="A274" s="4" t="s">
        <v>168</v>
      </c>
      <c r="B274" s="4" t="s">
        <v>97</v>
      </c>
      <c r="C274" s="4" t="s">
        <v>406</v>
      </c>
      <c r="D274" s="4" t="s">
        <v>408</v>
      </c>
      <c r="E274" s="5">
        <v>45901</v>
      </c>
      <c r="F274" s="6">
        <v>46082</v>
      </c>
      <c r="G274" s="7">
        <v>31500</v>
      </c>
      <c r="H274" s="7">
        <v>0</v>
      </c>
      <c r="I274" s="7">
        <f t="shared" si="62"/>
        <v>31500</v>
      </c>
      <c r="J274" s="7">
        <v>904.05</v>
      </c>
      <c r="K274" s="7">
        <v>0</v>
      </c>
      <c r="L274" s="7">
        <v>957.6</v>
      </c>
      <c r="M274" s="7">
        <v>425</v>
      </c>
      <c r="N274" s="7">
        <f>+M274+L274+K274+J274</f>
        <v>2286.6499999999996</v>
      </c>
      <c r="O274" s="7">
        <f>+I274-N274</f>
        <v>29213.35</v>
      </c>
    </row>
    <row r="275" spans="1:15" x14ac:dyDescent="0.25">
      <c r="A275" s="4" t="s">
        <v>170</v>
      </c>
      <c r="B275" s="4" t="s">
        <v>26</v>
      </c>
      <c r="C275" s="4" t="s">
        <v>406</v>
      </c>
      <c r="D275" s="4" t="s">
        <v>407</v>
      </c>
      <c r="E275" s="5">
        <v>45962</v>
      </c>
      <c r="F275" s="6">
        <v>46143</v>
      </c>
      <c r="G275" s="7">
        <v>55000</v>
      </c>
      <c r="H275" s="7">
        <v>0</v>
      </c>
      <c r="I275" s="7">
        <f t="shared" si="62"/>
        <v>55000</v>
      </c>
      <c r="J275" s="7">
        <v>1578.5</v>
      </c>
      <c r="K275" s="7">
        <v>2559.6799999999998</v>
      </c>
      <c r="L275" s="7">
        <v>1672</v>
      </c>
      <c r="M275" s="7">
        <v>25</v>
      </c>
      <c r="N275" s="7">
        <f>+M275+L275+K275+J275</f>
        <v>5835.18</v>
      </c>
      <c r="O275" s="7">
        <f>+I275-N275</f>
        <v>49164.82</v>
      </c>
    </row>
    <row r="276" spans="1:15" ht="15.75" thickBot="1" x14ac:dyDescent="0.3">
      <c r="D276" s="4">
        <v>4</v>
      </c>
      <c r="G276" s="12">
        <f>SUM(G272:G275)</f>
        <v>168000</v>
      </c>
      <c r="H276" s="12">
        <f t="shared" ref="H276:O276" si="63">SUM(H272:H275)</f>
        <v>0</v>
      </c>
      <c r="I276" s="12">
        <f t="shared" si="63"/>
        <v>168000</v>
      </c>
      <c r="J276" s="12">
        <f t="shared" si="63"/>
        <v>4821.6000000000004</v>
      </c>
      <c r="K276" s="12">
        <f t="shared" si="63"/>
        <v>4413.68</v>
      </c>
      <c r="L276" s="12">
        <f t="shared" si="63"/>
        <v>5107.2</v>
      </c>
      <c r="M276" s="12">
        <f t="shared" si="63"/>
        <v>25650</v>
      </c>
      <c r="N276" s="12">
        <f t="shared" si="63"/>
        <v>39992.479999999996</v>
      </c>
      <c r="O276" s="12">
        <f t="shared" si="63"/>
        <v>128007.52000000002</v>
      </c>
    </row>
    <row r="278" spans="1:15" x14ac:dyDescent="0.25">
      <c r="A278" s="8" t="s">
        <v>133</v>
      </c>
    </row>
    <row r="279" spans="1:15" s="2" customFormat="1" ht="12" x14ac:dyDescent="0.2">
      <c r="A279" s="9" t="s">
        <v>0</v>
      </c>
      <c r="B279" s="9" t="s">
        <v>401</v>
      </c>
      <c r="C279" s="9" t="s">
        <v>402</v>
      </c>
      <c r="D279" s="9" t="s">
        <v>403</v>
      </c>
      <c r="E279" s="10" t="s">
        <v>410</v>
      </c>
      <c r="F279" s="10" t="s">
        <v>405</v>
      </c>
      <c r="G279" s="11" t="s">
        <v>1</v>
      </c>
      <c r="H279" s="11" t="s">
        <v>2</v>
      </c>
      <c r="I279" s="11" t="s">
        <v>3</v>
      </c>
      <c r="J279" s="11" t="s">
        <v>4</v>
      </c>
      <c r="K279" s="11" t="s">
        <v>5</v>
      </c>
      <c r="L279" s="11" t="s">
        <v>6</v>
      </c>
      <c r="M279" s="11" t="s">
        <v>7</v>
      </c>
      <c r="N279" s="11" t="s">
        <v>8</v>
      </c>
      <c r="O279" s="11" t="s">
        <v>9</v>
      </c>
    </row>
    <row r="280" spans="1:15" x14ac:dyDescent="0.25">
      <c r="A280" s="4" t="s">
        <v>135</v>
      </c>
      <c r="B280" s="4" t="s">
        <v>136</v>
      </c>
      <c r="C280" s="4" t="s">
        <v>406</v>
      </c>
      <c r="D280" s="4" t="s">
        <v>408</v>
      </c>
      <c r="E280" s="5">
        <v>45839</v>
      </c>
      <c r="F280" s="6">
        <v>46023</v>
      </c>
      <c r="G280" s="7">
        <v>50000</v>
      </c>
      <c r="H280" s="7">
        <v>0</v>
      </c>
      <c r="I280" s="7">
        <f t="shared" ref="I280:I283" si="64">+G280+H280</f>
        <v>50000</v>
      </c>
      <c r="J280" s="7">
        <v>1435</v>
      </c>
      <c r="K280" s="7">
        <v>1854</v>
      </c>
      <c r="L280" s="7">
        <v>1520</v>
      </c>
      <c r="M280" s="7">
        <v>26365.49</v>
      </c>
      <c r="N280" s="7">
        <f>+M280+L280+K280+J280</f>
        <v>31174.49</v>
      </c>
      <c r="O280" s="7">
        <f>+I280-N280</f>
        <v>18825.509999999998</v>
      </c>
    </row>
    <row r="281" spans="1:15" x14ac:dyDescent="0.25">
      <c r="A281" s="4" t="s">
        <v>134</v>
      </c>
      <c r="B281" s="4" t="s">
        <v>97</v>
      </c>
      <c r="C281" s="4" t="s">
        <v>406</v>
      </c>
      <c r="D281" s="4" t="s">
        <v>408</v>
      </c>
      <c r="E281" s="5">
        <v>45839</v>
      </c>
      <c r="F281" s="6">
        <v>46023</v>
      </c>
      <c r="G281" s="7">
        <v>50000</v>
      </c>
      <c r="H281" s="7">
        <v>0</v>
      </c>
      <c r="I281" s="7">
        <f t="shared" si="64"/>
        <v>50000</v>
      </c>
      <c r="J281" s="7">
        <v>1435</v>
      </c>
      <c r="K281" s="7">
        <v>1566.03</v>
      </c>
      <c r="L281" s="7">
        <v>1520</v>
      </c>
      <c r="M281" s="7">
        <v>1944.78</v>
      </c>
      <c r="N281" s="7">
        <f>+M281+L281+K281+J281</f>
        <v>6465.8099999999995</v>
      </c>
      <c r="O281" s="7">
        <f>+I281-N281</f>
        <v>43534.19</v>
      </c>
    </row>
    <row r="282" spans="1:15" x14ac:dyDescent="0.25">
      <c r="A282" s="4" t="s">
        <v>137</v>
      </c>
      <c r="B282" s="4" t="s">
        <v>97</v>
      </c>
      <c r="C282" s="4" t="s">
        <v>406</v>
      </c>
      <c r="D282" s="4" t="s">
        <v>408</v>
      </c>
      <c r="E282" s="5">
        <v>45901</v>
      </c>
      <c r="F282" s="6">
        <v>46082</v>
      </c>
      <c r="G282" s="7">
        <v>50000</v>
      </c>
      <c r="H282" s="7">
        <v>0</v>
      </c>
      <c r="I282" s="7">
        <f t="shared" si="64"/>
        <v>50000</v>
      </c>
      <c r="J282" s="7">
        <v>1435</v>
      </c>
      <c r="K282" s="7">
        <v>1854</v>
      </c>
      <c r="L282" s="7">
        <v>1520</v>
      </c>
      <c r="M282" s="7">
        <v>18482.169999999998</v>
      </c>
      <c r="N282" s="7">
        <f>+M282+L282+K282+J282</f>
        <v>23291.17</v>
      </c>
      <c r="O282" s="7">
        <f>+I282-N282</f>
        <v>26708.83</v>
      </c>
    </row>
    <row r="283" spans="1:15" x14ac:dyDescent="0.25">
      <c r="A283" s="4" t="s">
        <v>138</v>
      </c>
      <c r="B283" s="4" t="s">
        <v>97</v>
      </c>
      <c r="C283" s="4" t="s">
        <v>406</v>
      </c>
      <c r="D283" s="4" t="s">
        <v>407</v>
      </c>
      <c r="E283" s="5">
        <v>45870</v>
      </c>
      <c r="F283" s="6">
        <v>46054</v>
      </c>
      <c r="G283" s="7">
        <v>50000</v>
      </c>
      <c r="H283" s="7">
        <v>0</v>
      </c>
      <c r="I283" s="7">
        <f t="shared" si="64"/>
        <v>50000</v>
      </c>
      <c r="J283" s="7">
        <v>1435</v>
      </c>
      <c r="K283" s="7">
        <v>1854</v>
      </c>
      <c r="L283" s="7">
        <v>1520</v>
      </c>
      <c r="M283" s="7">
        <v>25</v>
      </c>
      <c r="N283" s="7">
        <f>+M283+L283+K283+J283</f>
        <v>4834</v>
      </c>
      <c r="O283" s="7">
        <f>+I283-N283</f>
        <v>45166</v>
      </c>
    </row>
    <row r="284" spans="1:15" ht="15.75" thickBot="1" x14ac:dyDescent="0.3">
      <c r="D284" s="4">
        <v>4</v>
      </c>
      <c r="G284" s="12">
        <f>SUM(G280:G283)</f>
        <v>200000</v>
      </c>
      <c r="H284" s="12">
        <f t="shared" ref="H284:O284" si="65">SUM(H280:H283)</f>
        <v>0</v>
      </c>
      <c r="I284" s="12">
        <f t="shared" si="65"/>
        <v>200000</v>
      </c>
      <c r="J284" s="12">
        <f t="shared" si="65"/>
        <v>5740</v>
      </c>
      <c r="K284" s="12">
        <f t="shared" si="65"/>
        <v>7128.03</v>
      </c>
      <c r="L284" s="12">
        <f t="shared" si="65"/>
        <v>6080</v>
      </c>
      <c r="M284" s="12">
        <f t="shared" si="65"/>
        <v>46817.440000000002</v>
      </c>
      <c r="N284" s="12">
        <f t="shared" si="65"/>
        <v>65765.47</v>
      </c>
      <c r="O284" s="12">
        <f t="shared" si="65"/>
        <v>134234.53</v>
      </c>
    </row>
    <row r="286" spans="1:15" x14ac:dyDescent="0.25">
      <c r="A286" s="8" t="s">
        <v>118</v>
      </c>
    </row>
    <row r="287" spans="1:15" x14ac:dyDescent="0.25">
      <c r="A287" s="9" t="s">
        <v>0</v>
      </c>
      <c r="B287" s="9" t="s">
        <v>401</v>
      </c>
      <c r="C287" s="9" t="s">
        <v>402</v>
      </c>
      <c r="D287" s="9" t="s">
        <v>403</v>
      </c>
      <c r="E287" s="10" t="s">
        <v>410</v>
      </c>
      <c r="F287" s="10" t="s">
        <v>405</v>
      </c>
      <c r="G287" s="11" t="s">
        <v>1</v>
      </c>
      <c r="H287" s="11" t="s">
        <v>2</v>
      </c>
      <c r="I287" s="11" t="s">
        <v>3</v>
      </c>
      <c r="J287" s="11" t="s">
        <v>4</v>
      </c>
      <c r="K287" s="11" t="s">
        <v>5</v>
      </c>
      <c r="L287" s="11" t="s">
        <v>6</v>
      </c>
      <c r="M287" s="11" t="s">
        <v>7</v>
      </c>
      <c r="N287" s="11" t="s">
        <v>8</v>
      </c>
      <c r="O287" s="11" t="s">
        <v>9</v>
      </c>
    </row>
    <row r="288" spans="1:15" x14ac:dyDescent="0.25">
      <c r="A288" s="4" t="s">
        <v>121</v>
      </c>
      <c r="B288" s="4" t="s">
        <v>54</v>
      </c>
      <c r="C288" s="4" t="s">
        <v>406</v>
      </c>
      <c r="D288" s="4" t="s">
        <v>408</v>
      </c>
      <c r="E288" s="5">
        <v>45839</v>
      </c>
      <c r="F288" s="6">
        <v>46023</v>
      </c>
      <c r="G288" s="7">
        <v>70000</v>
      </c>
      <c r="H288" s="7">
        <v>0</v>
      </c>
      <c r="I288" s="7">
        <f t="shared" ref="I288:I291" si="66">+G288+H288</f>
        <v>70000</v>
      </c>
      <c r="J288" s="7">
        <v>2009</v>
      </c>
      <c r="K288" s="7">
        <v>5368.48</v>
      </c>
      <c r="L288" s="7">
        <v>2128</v>
      </c>
      <c r="M288" s="7">
        <v>25</v>
      </c>
      <c r="N288" s="7">
        <f>+M288+L288+K288+J288</f>
        <v>9530.48</v>
      </c>
      <c r="O288" s="7">
        <f>+I288-N288</f>
        <v>60469.520000000004</v>
      </c>
    </row>
    <row r="289" spans="1:15" x14ac:dyDescent="0.25">
      <c r="A289" s="4" t="s">
        <v>119</v>
      </c>
      <c r="B289" s="4" t="s">
        <v>97</v>
      </c>
      <c r="C289" s="4" t="s">
        <v>406</v>
      </c>
      <c r="D289" s="4" t="s">
        <v>408</v>
      </c>
      <c r="E289" s="5">
        <v>45839</v>
      </c>
      <c r="F289" s="6">
        <v>46023</v>
      </c>
      <c r="G289" s="7">
        <v>50000</v>
      </c>
      <c r="H289" s="7">
        <v>0</v>
      </c>
      <c r="I289" s="7">
        <f t="shared" si="66"/>
        <v>50000</v>
      </c>
      <c r="J289" s="7">
        <v>1435</v>
      </c>
      <c r="K289" s="7">
        <v>1566.03</v>
      </c>
      <c r="L289" s="7">
        <v>1520</v>
      </c>
      <c r="M289" s="7">
        <v>1944.78</v>
      </c>
      <c r="N289" s="7">
        <f>+M289+L289+K289+J289</f>
        <v>6465.8099999999995</v>
      </c>
      <c r="O289" s="7">
        <f>+I289-N289</f>
        <v>43534.19</v>
      </c>
    </row>
    <row r="290" spans="1:15" x14ac:dyDescent="0.25">
      <c r="A290" s="4" t="s">
        <v>120</v>
      </c>
      <c r="B290" s="4" t="s">
        <v>97</v>
      </c>
      <c r="C290" s="4" t="s">
        <v>406</v>
      </c>
      <c r="D290" s="4" t="s">
        <v>408</v>
      </c>
      <c r="E290" s="5">
        <v>45839</v>
      </c>
      <c r="F290" s="6">
        <v>46023</v>
      </c>
      <c r="G290" s="7">
        <v>50000</v>
      </c>
      <c r="H290" s="7">
        <v>0</v>
      </c>
      <c r="I290" s="7">
        <f t="shared" si="66"/>
        <v>50000</v>
      </c>
      <c r="J290" s="7">
        <v>1435</v>
      </c>
      <c r="K290" s="7">
        <v>1854</v>
      </c>
      <c r="L290" s="7">
        <v>1520</v>
      </c>
      <c r="M290" s="7">
        <v>25</v>
      </c>
      <c r="N290" s="7">
        <f>+M290+L290+K290+J290</f>
        <v>4834</v>
      </c>
      <c r="O290" s="7">
        <f>+I290-N290</f>
        <v>45166</v>
      </c>
    </row>
    <row r="291" spans="1:15" x14ac:dyDescent="0.25">
      <c r="A291" s="4" t="s">
        <v>122</v>
      </c>
      <c r="B291" s="4" t="s">
        <v>97</v>
      </c>
      <c r="C291" s="4" t="s">
        <v>406</v>
      </c>
      <c r="D291" s="4" t="s">
        <v>408</v>
      </c>
      <c r="E291" s="5">
        <v>45839</v>
      </c>
      <c r="F291" s="6">
        <v>46023</v>
      </c>
      <c r="G291" s="7">
        <v>50000</v>
      </c>
      <c r="H291" s="7">
        <v>0</v>
      </c>
      <c r="I291" s="7">
        <f t="shared" si="66"/>
        <v>50000</v>
      </c>
      <c r="J291" s="7">
        <v>1435</v>
      </c>
      <c r="K291" s="7">
        <v>1854</v>
      </c>
      <c r="L291" s="7">
        <v>1520</v>
      </c>
      <c r="M291" s="7">
        <v>3624.02</v>
      </c>
      <c r="N291" s="7">
        <f>+M291+L291+K291+J291</f>
        <v>8433.02</v>
      </c>
      <c r="O291" s="7">
        <f>+I291-N291</f>
        <v>41566.979999999996</v>
      </c>
    </row>
    <row r="292" spans="1:15" ht="15.75" thickBot="1" x14ac:dyDescent="0.3">
      <c r="D292" s="4">
        <v>4</v>
      </c>
      <c r="G292" s="12">
        <f>SUM(G288:G291)</f>
        <v>220000</v>
      </c>
      <c r="H292" s="12">
        <f t="shared" ref="H292:O292" si="67">SUM(H288:H291)</f>
        <v>0</v>
      </c>
      <c r="I292" s="12">
        <f t="shared" si="67"/>
        <v>220000</v>
      </c>
      <c r="J292" s="12">
        <f t="shared" si="67"/>
        <v>6314</v>
      </c>
      <c r="K292" s="12">
        <f t="shared" si="67"/>
        <v>10642.509999999998</v>
      </c>
      <c r="L292" s="12">
        <f t="shared" si="67"/>
        <v>6688</v>
      </c>
      <c r="M292" s="12">
        <f t="shared" si="67"/>
        <v>5618.8</v>
      </c>
      <c r="N292" s="12">
        <f t="shared" si="67"/>
        <v>29263.31</v>
      </c>
      <c r="O292" s="12">
        <f t="shared" si="67"/>
        <v>190736.69</v>
      </c>
    </row>
    <row r="294" spans="1:15" x14ac:dyDescent="0.25">
      <c r="A294" s="8" t="s">
        <v>161</v>
      </c>
    </row>
    <row r="295" spans="1:15" x14ac:dyDescent="0.25">
      <c r="A295" s="9" t="s">
        <v>0</v>
      </c>
      <c r="B295" s="9" t="s">
        <v>401</v>
      </c>
      <c r="C295" s="9" t="s">
        <v>402</v>
      </c>
      <c r="D295" s="9" t="s">
        <v>403</v>
      </c>
      <c r="E295" s="10" t="s">
        <v>410</v>
      </c>
      <c r="F295" s="10" t="s">
        <v>405</v>
      </c>
      <c r="G295" s="11" t="s">
        <v>1</v>
      </c>
      <c r="H295" s="11" t="s">
        <v>2</v>
      </c>
      <c r="I295" s="11" t="s">
        <v>3</v>
      </c>
      <c r="J295" s="11" t="s">
        <v>4</v>
      </c>
      <c r="K295" s="11" t="s">
        <v>5</v>
      </c>
      <c r="L295" s="11" t="s">
        <v>6</v>
      </c>
      <c r="M295" s="11" t="s">
        <v>7</v>
      </c>
      <c r="N295" s="11" t="s">
        <v>8</v>
      </c>
      <c r="O295" s="11" t="s">
        <v>9</v>
      </c>
    </row>
    <row r="296" spans="1:15" x14ac:dyDescent="0.25">
      <c r="A296" s="4" t="s">
        <v>162</v>
      </c>
      <c r="B296" s="4" t="s">
        <v>54</v>
      </c>
      <c r="C296" s="4" t="s">
        <v>406</v>
      </c>
      <c r="D296" s="4" t="s">
        <v>408</v>
      </c>
      <c r="E296" s="5">
        <v>45839</v>
      </c>
      <c r="F296" s="6">
        <v>46023</v>
      </c>
      <c r="G296" s="7">
        <v>70000</v>
      </c>
      <c r="H296" s="7">
        <v>0</v>
      </c>
      <c r="I296" s="7">
        <f t="shared" ref="I296:I299" si="68">+G296+H296</f>
        <v>70000</v>
      </c>
      <c r="J296" s="7">
        <v>2009</v>
      </c>
      <c r="K296" s="7">
        <v>5368.48</v>
      </c>
      <c r="L296" s="7">
        <v>2128</v>
      </c>
      <c r="M296" s="7">
        <v>25</v>
      </c>
      <c r="N296" s="7">
        <f>+M296+L296+K296+J296</f>
        <v>9530.48</v>
      </c>
      <c r="O296" s="7">
        <f>+I296-N296</f>
        <v>60469.520000000004</v>
      </c>
    </row>
    <row r="297" spans="1:15" x14ac:dyDescent="0.25">
      <c r="A297" s="4" t="s">
        <v>163</v>
      </c>
      <c r="B297" s="4" t="s">
        <v>97</v>
      </c>
      <c r="C297" s="4" t="s">
        <v>406</v>
      </c>
      <c r="D297" s="4" t="s">
        <v>408</v>
      </c>
      <c r="E297" s="5">
        <v>45839</v>
      </c>
      <c r="F297" s="6">
        <v>46023</v>
      </c>
      <c r="G297" s="7">
        <v>50000</v>
      </c>
      <c r="H297" s="7">
        <v>0</v>
      </c>
      <c r="I297" s="7">
        <f t="shared" si="68"/>
        <v>50000</v>
      </c>
      <c r="J297" s="7">
        <v>1435</v>
      </c>
      <c r="K297" s="7">
        <v>1854</v>
      </c>
      <c r="L297" s="7">
        <v>1520</v>
      </c>
      <c r="M297" s="7">
        <v>25</v>
      </c>
      <c r="N297" s="7">
        <f>+M297+L297+K297+J297</f>
        <v>4834</v>
      </c>
      <c r="O297" s="7">
        <f>+I297-N297</f>
        <v>45166</v>
      </c>
    </row>
    <row r="298" spans="1:15" x14ac:dyDescent="0.25">
      <c r="A298" s="4" t="s">
        <v>164</v>
      </c>
      <c r="B298" s="4" t="s">
        <v>97</v>
      </c>
      <c r="C298" s="4" t="s">
        <v>406</v>
      </c>
      <c r="D298" s="4" t="s">
        <v>408</v>
      </c>
      <c r="E298" s="5">
        <v>45962</v>
      </c>
      <c r="F298" s="6">
        <v>46143</v>
      </c>
      <c r="G298" s="7">
        <v>50000</v>
      </c>
      <c r="H298" s="7">
        <v>0</v>
      </c>
      <c r="I298" s="7">
        <f t="shared" si="68"/>
        <v>50000</v>
      </c>
      <c r="J298" s="7">
        <v>1435</v>
      </c>
      <c r="K298" s="7">
        <v>1854</v>
      </c>
      <c r="L298" s="7">
        <v>1520</v>
      </c>
      <c r="M298" s="7">
        <v>25</v>
      </c>
      <c r="N298" s="7">
        <f>+M298+L298+K298+J298</f>
        <v>4834</v>
      </c>
      <c r="O298" s="7">
        <f>+I298-N298</f>
        <v>45166</v>
      </c>
    </row>
    <row r="299" spans="1:15" x14ac:dyDescent="0.25">
      <c r="A299" s="4" t="s">
        <v>165</v>
      </c>
      <c r="B299" s="4" t="s">
        <v>97</v>
      </c>
      <c r="C299" s="4" t="s">
        <v>406</v>
      </c>
      <c r="D299" s="4" t="s">
        <v>407</v>
      </c>
      <c r="E299" s="5">
        <v>45839</v>
      </c>
      <c r="F299" s="6">
        <v>46023</v>
      </c>
      <c r="G299" s="7">
        <v>50000</v>
      </c>
      <c r="H299" s="7">
        <v>0</v>
      </c>
      <c r="I299" s="7">
        <f t="shared" si="68"/>
        <v>50000</v>
      </c>
      <c r="J299" s="7">
        <v>1435</v>
      </c>
      <c r="K299" s="7">
        <v>1854</v>
      </c>
      <c r="L299" s="7">
        <v>1520</v>
      </c>
      <c r="M299" s="7">
        <v>25</v>
      </c>
      <c r="N299" s="7">
        <f>+M299+L299+K299+J299</f>
        <v>4834</v>
      </c>
      <c r="O299" s="7">
        <f>+I299-N299</f>
        <v>45166</v>
      </c>
    </row>
    <row r="300" spans="1:15" ht="15.75" thickBot="1" x14ac:dyDescent="0.3">
      <c r="D300" s="4">
        <v>4</v>
      </c>
      <c r="G300" s="12">
        <f>SUM(G296:G299)</f>
        <v>220000</v>
      </c>
      <c r="H300" s="12">
        <f t="shared" ref="H300:O300" si="69">SUM(H296:H299)</f>
        <v>0</v>
      </c>
      <c r="I300" s="12">
        <f t="shared" si="69"/>
        <v>220000</v>
      </c>
      <c r="J300" s="12">
        <f t="shared" si="69"/>
        <v>6314</v>
      </c>
      <c r="K300" s="12">
        <f t="shared" si="69"/>
        <v>10930.48</v>
      </c>
      <c r="L300" s="12">
        <f t="shared" si="69"/>
        <v>6688</v>
      </c>
      <c r="M300" s="12">
        <f t="shared" si="69"/>
        <v>100</v>
      </c>
      <c r="N300" s="12">
        <f t="shared" si="69"/>
        <v>24032.48</v>
      </c>
      <c r="O300" s="12">
        <f t="shared" si="69"/>
        <v>195967.52000000002</v>
      </c>
    </row>
    <row r="302" spans="1:15" x14ac:dyDescent="0.25">
      <c r="A302" s="8" t="s">
        <v>114</v>
      </c>
    </row>
    <row r="303" spans="1:15" x14ac:dyDescent="0.25">
      <c r="A303" s="9" t="s">
        <v>0</v>
      </c>
      <c r="B303" s="9" t="s">
        <v>401</v>
      </c>
      <c r="C303" s="9" t="s">
        <v>402</v>
      </c>
      <c r="D303" s="9" t="s">
        <v>403</v>
      </c>
      <c r="E303" s="10" t="s">
        <v>410</v>
      </c>
      <c r="F303" s="10" t="s">
        <v>405</v>
      </c>
      <c r="G303" s="11" t="s">
        <v>1</v>
      </c>
      <c r="H303" s="11" t="s">
        <v>2</v>
      </c>
      <c r="I303" s="11" t="s">
        <v>3</v>
      </c>
      <c r="J303" s="11" t="s">
        <v>4</v>
      </c>
      <c r="K303" s="11" t="s">
        <v>5</v>
      </c>
      <c r="L303" s="11" t="s">
        <v>6</v>
      </c>
      <c r="M303" s="11" t="s">
        <v>7</v>
      </c>
      <c r="N303" s="11" t="s">
        <v>8</v>
      </c>
      <c r="O303" s="11" t="s">
        <v>9</v>
      </c>
    </row>
    <row r="304" spans="1:15" x14ac:dyDescent="0.25">
      <c r="A304" s="4" t="s">
        <v>117</v>
      </c>
      <c r="B304" s="4" t="s">
        <v>97</v>
      </c>
      <c r="C304" s="4" t="s">
        <v>406</v>
      </c>
      <c r="D304" s="4" t="s">
        <v>408</v>
      </c>
      <c r="E304" s="5">
        <v>45931</v>
      </c>
      <c r="F304" s="6">
        <v>46113</v>
      </c>
      <c r="G304" s="7">
        <v>50000</v>
      </c>
      <c r="H304" s="7">
        <v>0</v>
      </c>
      <c r="I304" s="7">
        <f t="shared" ref="I304:I306" si="70">+G304+H304</f>
        <v>50000</v>
      </c>
      <c r="J304" s="7">
        <v>1435</v>
      </c>
      <c r="K304" s="7">
        <v>1854</v>
      </c>
      <c r="L304" s="7">
        <v>1520</v>
      </c>
      <c r="M304" s="7">
        <v>25</v>
      </c>
      <c r="N304" s="7">
        <f>+M304+L304+K304+J304</f>
        <v>4834</v>
      </c>
      <c r="O304" s="7">
        <f>+I304-N304</f>
        <v>45166</v>
      </c>
    </row>
    <row r="305" spans="1:15" x14ac:dyDescent="0.25">
      <c r="A305" s="4" t="s">
        <v>115</v>
      </c>
      <c r="B305" s="4" t="s">
        <v>26</v>
      </c>
      <c r="C305" s="4" t="s">
        <v>406</v>
      </c>
      <c r="D305" s="4" t="s">
        <v>407</v>
      </c>
      <c r="E305" s="5">
        <v>45962</v>
      </c>
      <c r="F305" s="6">
        <v>46143</v>
      </c>
      <c r="G305" s="7">
        <v>55000</v>
      </c>
      <c r="H305" s="7">
        <v>0</v>
      </c>
      <c r="I305" s="7">
        <f t="shared" si="70"/>
        <v>55000</v>
      </c>
      <c r="J305" s="7">
        <v>1578.5</v>
      </c>
      <c r="K305" s="7">
        <v>2559.6799999999998</v>
      </c>
      <c r="L305" s="7">
        <v>1672</v>
      </c>
      <c r="M305" s="7">
        <v>25</v>
      </c>
      <c r="N305" s="7">
        <f>+M305+L305+K305+J305</f>
        <v>5835.18</v>
      </c>
      <c r="O305" s="7">
        <f>+I305-N305</f>
        <v>49164.82</v>
      </c>
    </row>
    <row r="306" spans="1:15" x14ac:dyDescent="0.25">
      <c r="A306" s="4" t="s">
        <v>116</v>
      </c>
      <c r="B306" s="4" t="s">
        <v>26</v>
      </c>
      <c r="C306" s="4" t="s">
        <v>406</v>
      </c>
      <c r="D306" s="4" t="s">
        <v>407</v>
      </c>
      <c r="E306" s="5">
        <v>45962</v>
      </c>
      <c r="F306" s="6">
        <v>46143</v>
      </c>
      <c r="G306" s="7">
        <v>55000</v>
      </c>
      <c r="H306" s="7">
        <v>0</v>
      </c>
      <c r="I306" s="7">
        <f t="shared" si="70"/>
        <v>55000</v>
      </c>
      <c r="J306" s="7">
        <v>1578.5</v>
      </c>
      <c r="K306" s="7">
        <v>2559.6799999999998</v>
      </c>
      <c r="L306" s="7">
        <v>1672</v>
      </c>
      <c r="M306" s="7">
        <v>25</v>
      </c>
      <c r="N306" s="7">
        <f>+M306+L306+K306+J306</f>
        <v>5835.18</v>
      </c>
      <c r="O306" s="7">
        <f>+I306-N306</f>
        <v>49164.82</v>
      </c>
    </row>
    <row r="307" spans="1:15" ht="15.75" thickBot="1" x14ac:dyDescent="0.3">
      <c r="D307" s="4">
        <v>3</v>
      </c>
      <c r="G307" s="12">
        <f>SUM(G304:G306)</f>
        <v>160000</v>
      </c>
      <c r="H307" s="12">
        <f t="shared" ref="H307:O307" si="71">SUM(H304:H306)</f>
        <v>0</v>
      </c>
      <c r="I307" s="12">
        <f t="shared" si="71"/>
        <v>160000</v>
      </c>
      <c r="J307" s="12">
        <f t="shared" si="71"/>
        <v>4592</v>
      </c>
      <c r="K307" s="12">
        <f t="shared" si="71"/>
        <v>6973.3600000000006</v>
      </c>
      <c r="L307" s="12">
        <f t="shared" si="71"/>
        <v>4864</v>
      </c>
      <c r="M307" s="12">
        <f t="shared" si="71"/>
        <v>75</v>
      </c>
      <c r="N307" s="12">
        <f t="shared" si="71"/>
        <v>16504.36</v>
      </c>
      <c r="O307" s="12">
        <f t="shared" si="71"/>
        <v>143495.64000000001</v>
      </c>
    </row>
    <row r="309" spans="1:15" x14ac:dyDescent="0.25">
      <c r="A309" s="8" t="s">
        <v>32</v>
      </c>
    </row>
    <row r="310" spans="1:15" x14ac:dyDescent="0.25">
      <c r="A310" s="9" t="s">
        <v>0</v>
      </c>
      <c r="B310" s="9" t="s">
        <v>401</v>
      </c>
      <c r="C310" s="9" t="s">
        <v>402</v>
      </c>
      <c r="D310" s="9" t="s">
        <v>403</v>
      </c>
      <c r="E310" s="10" t="s">
        <v>410</v>
      </c>
      <c r="F310" s="10" t="s">
        <v>405</v>
      </c>
      <c r="G310" s="11" t="s">
        <v>1</v>
      </c>
      <c r="H310" s="11" t="s">
        <v>2</v>
      </c>
      <c r="I310" s="11" t="s">
        <v>3</v>
      </c>
      <c r="J310" s="11" t="s">
        <v>4</v>
      </c>
      <c r="K310" s="11" t="s">
        <v>5</v>
      </c>
      <c r="L310" s="11" t="s">
        <v>6</v>
      </c>
      <c r="M310" s="11" t="s">
        <v>7</v>
      </c>
      <c r="N310" s="11" t="s">
        <v>8</v>
      </c>
      <c r="O310" s="11" t="s">
        <v>9</v>
      </c>
    </row>
    <row r="311" spans="1:15" x14ac:dyDescent="0.25">
      <c r="A311" s="4" t="s">
        <v>72</v>
      </c>
      <c r="B311" s="4" t="s">
        <v>73</v>
      </c>
      <c r="C311" s="4" t="s">
        <v>406</v>
      </c>
      <c r="D311" s="4" t="s">
        <v>407</v>
      </c>
      <c r="E311" s="5">
        <v>45931</v>
      </c>
      <c r="F311" s="6">
        <v>46113</v>
      </c>
      <c r="G311" s="7">
        <v>128000</v>
      </c>
      <c r="H311" s="7">
        <v>0</v>
      </c>
      <c r="I311" s="7">
        <f t="shared" ref="I311:I358" si="72">+G311+H311</f>
        <v>128000</v>
      </c>
      <c r="J311" s="7">
        <v>3673.6</v>
      </c>
      <c r="K311" s="7">
        <v>18691.669999999998</v>
      </c>
      <c r="L311" s="7">
        <v>3891.2</v>
      </c>
      <c r="M311" s="7">
        <v>3624.02</v>
      </c>
      <c r="N311" s="7">
        <f t="shared" ref="N311:N358" si="73">+M311+L311+K311+J311</f>
        <v>29880.489999999998</v>
      </c>
      <c r="O311" s="7">
        <f t="shared" ref="O311:O358" si="74">+I311-N311</f>
        <v>98119.510000000009</v>
      </c>
    </row>
    <row r="312" spans="1:15" x14ac:dyDescent="0.25">
      <c r="A312" s="4" t="s">
        <v>50</v>
      </c>
      <c r="B312" s="4" t="s">
        <v>16</v>
      </c>
      <c r="C312" s="4" t="s">
        <v>406</v>
      </c>
      <c r="D312" s="4" t="s">
        <v>407</v>
      </c>
      <c r="E312" s="5">
        <v>45901</v>
      </c>
      <c r="F312" s="6">
        <v>46082</v>
      </c>
      <c r="G312" s="7">
        <v>105000</v>
      </c>
      <c r="H312" s="7">
        <v>0</v>
      </c>
      <c r="I312" s="7">
        <f t="shared" si="72"/>
        <v>105000</v>
      </c>
      <c r="J312" s="7">
        <v>3013.5</v>
      </c>
      <c r="K312" s="7">
        <v>13281.49</v>
      </c>
      <c r="L312" s="7">
        <v>3192</v>
      </c>
      <c r="M312" s="7">
        <v>25</v>
      </c>
      <c r="N312" s="7">
        <f t="shared" si="73"/>
        <v>19511.989999999998</v>
      </c>
      <c r="O312" s="7">
        <f t="shared" si="74"/>
        <v>85488.010000000009</v>
      </c>
    </row>
    <row r="313" spans="1:15" x14ac:dyDescent="0.25">
      <c r="A313" s="4" t="s">
        <v>60</v>
      </c>
      <c r="B313" s="4" t="s">
        <v>61</v>
      </c>
      <c r="C313" s="4" t="s">
        <v>406</v>
      </c>
      <c r="D313" s="4" t="s">
        <v>407</v>
      </c>
      <c r="E313" s="5">
        <v>45962</v>
      </c>
      <c r="F313" s="6">
        <v>46143</v>
      </c>
      <c r="G313" s="7">
        <v>105000</v>
      </c>
      <c r="H313" s="7">
        <v>0</v>
      </c>
      <c r="I313" s="7">
        <f t="shared" si="72"/>
        <v>105000</v>
      </c>
      <c r="J313" s="7">
        <v>3013.5</v>
      </c>
      <c r="K313" s="7">
        <v>13281.49</v>
      </c>
      <c r="L313" s="7">
        <v>3192</v>
      </c>
      <c r="M313" s="7">
        <v>30474.34</v>
      </c>
      <c r="N313" s="7">
        <f t="shared" si="73"/>
        <v>49961.329999999994</v>
      </c>
      <c r="O313" s="7">
        <f t="shared" si="74"/>
        <v>55038.670000000006</v>
      </c>
    </row>
    <row r="314" spans="1:15" x14ac:dyDescent="0.25">
      <c r="A314" s="4" t="s">
        <v>53</v>
      </c>
      <c r="B314" s="4" t="s">
        <v>54</v>
      </c>
      <c r="C314" s="4" t="s">
        <v>406</v>
      </c>
      <c r="D314" s="4" t="s">
        <v>408</v>
      </c>
      <c r="E314" s="5">
        <v>45901</v>
      </c>
      <c r="F314" s="6">
        <v>46082</v>
      </c>
      <c r="G314" s="7">
        <v>70000</v>
      </c>
      <c r="H314" s="7">
        <v>0</v>
      </c>
      <c r="I314" s="7">
        <f t="shared" si="72"/>
        <v>70000</v>
      </c>
      <c r="J314" s="7">
        <v>2009</v>
      </c>
      <c r="K314" s="7">
        <v>5368.48</v>
      </c>
      <c r="L314" s="7">
        <v>2128</v>
      </c>
      <c r="M314" s="7">
        <v>1025</v>
      </c>
      <c r="N314" s="7">
        <f t="shared" si="73"/>
        <v>10530.48</v>
      </c>
      <c r="O314" s="7">
        <f t="shared" si="74"/>
        <v>59469.520000000004</v>
      </c>
    </row>
    <row r="315" spans="1:15" x14ac:dyDescent="0.25">
      <c r="A315" s="4" t="s">
        <v>65</v>
      </c>
      <c r="B315" s="4" t="s">
        <v>31</v>
      </c>
      <c r="C315" s="4" t="s">
        <v>406</v>
      </c>
      <c r="D315" s="4" t="s">
        <v>407</v>
      </c>
      <c r="E315" s="5">
        <v>45839</v>
      </c>
      <c r="F315" s="6">
        <v>46023</v>
      </c>
      <c r="G315" s="7">
        <v>76000</v>
      </c>
      <c r="H315" s="7">
        <v>0</v>
      </c>
      <c r="I315" s="7">
        <f t="shared" si="72"/>
        <v>76000</v>
      </c>
      <c r="J315" s="7">
        <v>2181.1999999999998</v>
      </c>
      <c r="K315" s="7">
        <v>5729.64</v>
      </c>
      <c r="L315" s="7">
        <v>2310.4</v>
      </c>
      <c r="M315" s="7">
        <v>24826.560000000001</v>
      </c>
      <c r="N315" s="7">
        <f t="shared" si="73"/>
        <v>35047.800000000003</v>
      </c>
      <c r="O315" s="7">
        <f t="shared" si="74"/>
        <v>40952.199999999997</v>
      </c>
    </row>
    <row r="316" spans="1:15" x14ac:dyDescent="0.25">
      <c r="A316" s="4" t="s">
        <v>67</v>
      </c>
      <c r="B316" s="4" t="s">
        <v>31</v>
      </c>
      <c r="C316" s="4" t="s">
        <v>406</v>
      </c>
      <c r="D316" s="4" t="s">
        <v>408</v>
      </c>
      <c r="E316" s="5">
        <v>45901</v>
      </c>
      <c r="F316" s="6">
        <v>46082</v>
      </c>
      <c r="G316" s="7">
        <v>76000</v>
      </c>
      <c r="H316" s="7">
        <v>0</v>
      </c>
      <c r="I316" s="7">
        <f t="shared" si="72"/>
        <v>76000</v>
      </c>
      <c r="J316" s="7">
        <v>2181.1999999999998</v>
      </c>
      <c r="K316" s="7">
        <v>6497.56</v>
      </c>
      <c r="L316" s="7">
        <v>2310.4</v>
      </c>
      <c r="M316" s="7">
        <v>25</v>
      </c>
      <c r="N316" s="7">
        <f t="shared" si="73"/>
        <v>11014.16</v>
      </c>
      <c r="O316" s="7">
        <f t="shared" si="74"/>
        <v>64985.84</v>
      </c>
    </row>
    <row r="317" spans="1:15" x14ac:dyDescent="0.25">
      <c r="A317" s="4" t="s">
        <v>83</v>
      </c>
      <c r="B317" s="4" t="s">
        <v>31</v>
      </c>
      <c r="C317" s="4" t="s">
        <v>406</v>
      </c>
      <c r="D317" s="4" t="s">
        <v>407</v>
      </c>
      <c r="E317" s="5">
        <v>45870</v>
      </c>
      <c r="F317" s="6">
        <v>46054</v>
      </c>
      <c r="G317" s="7">
        <v>76000</v>
      </c>
      <c r="H317" s="7">
        <v>0</v>
      </c>
      <c r="I317" s="7">
        <f t="shared" si="72"/>
        <v>76000</v>
      </c>
      <c r="J317" s="7">
        <v>2181.1999999999998</v>
      </c>
      <c r="K317" s="7">
        <v>6497.56</v>
      </c>
      <c r="L317" s="7">
        <v>2310.4</v>
      </c>
      <c r="M317" s="7">
        <v>25</v>
      </c>
      <c r="N317" s="7">
        <f t="shared" si="73"/>
        <v>11014.16</v>
      </c>
      <c r="O317" s="7">
        <f t="shared" si="74"/>
        <v>64985.84</v>
      </c>
    </row>
    <row r="318" spans="1:15" x14ac:dyDescent="0.25">
      <c r="A318" s="4" t="s">
        <v>87</v>
      </c>
      <c r="B318" s="4" t="s">
        <v>31</v>
      </c>
      <c r="C318" s="4" t="s">
        <v>406</v>
      </c>
      <c r="D318" s="4" t="s">
        <v>408</v>
      </c>
      <c r="E318" s="5">
        <v>45748</v>
      </c>
      <c r="F318" s="6">
        <v>45931</v>
      </c>
      <c r="G318" s="7">
        <v>76000</v>
      </c>
      <c r="H318" s="7">
        <v>0</v>
      </c>
      <c r="I318" s="7">
        <f t="shared" si="72"/>
        <v>76000</v>
      </c>
      <c r="J318" s="7">
        <v>2181.1999999999998</v>
      </c>
      <c r="K318" s="7">
        <v>6497.56</v>
      </c>
      <c r="L318" s="7">
        <v>2310.4</v>
      </c>
      <c r="M318" s="7">
        <v>25</v>
      </c>
      <c r="N318" s="7">
        <f t="shared" si="73"/>
        <v>11014.16</v>
      </c>
      <c r="O318" s="7">
        <f t="shared" si="74"/>
        <v>64985.84</v>
      </c>
    </row>
    <row r="319" spans="1:15" x14ac:dyDescent="0.25">
      <c r="A319" s="4" t="s">
        <v>88</v>
      </c>
      <c r="B319" s="4" t="s">
        <v>31</v>
      </c>
      <c r="C319" s="4" t="s">
        <v>406</v>
      </c>
      <c r="D319" s="4" t="s">
        <v>408</v>
      </c>
      <c r="E319" s="5">
        <v>45748</v>
      </c>
      <c r="F319" s="6">
        <v>45931</v>
      </c>
      <c r="G319" s="7">
        <v>76000</v>
      </c>
      <c r="H319" s="7">
        <v>0</v>
      </c>
      <c r="I319" s="7">
        <f t="shared" si="72"/>
        <v>76000</v>
      </c>
      <c r="J319" s="7">
        <v>2181.1999999999998</v>
      </c>
      <c r="K319" s="7">
        <v>6497.56</v>
      </c>
      <c r="L319" s="7">
        <v>2310.4</v>
      </c>
      <c r="M319" s="7">
        <v>25</v>
      </c>
      <c r="N319" s="7">
        <f t="shared" si="73"/>
        <v>11014.16</v>
      </c>
      <c r="O319" s="7">
        <f t="shared" si="74"/>
        <v>64985.84</v>
      </c>
    </row>
    <row r="320" spans="1:15" x14ac:dyDescent="0.25">
      <c r="A320" s="4" t="s">
        <v>89</v>
      </c>
      <c r="B320" s="4" t="s">
        <v>31</v>
      </c>
      <c r="C320" s="4" t="s">
        <v>406</v>
      </c>
      <c r="D320" s="4" t="s">
        <v>407</v>
      </c>
      <c r="E320" s="5">
        <v>45870</v>
      </c>
      <c r="F320" s="6">
        <v>46054</v>
      </c>
      <c r="G320" s="7">
        <v>76000</v>
      </c>
      <c r="H320" s="7">
        <v>0</v>
      </c>
      <c r="I320" s="7">
        <f t="shared" si="72"/>
        <v>76000</v>
      </c>
      <c r="J320" s="7">
        <v>2181.1999999999998</v>
      </c>
      <c r="K320" s="7">
        <v>6497.56</v>
      </c>
      <c r="L320" s="7">
        <v>2310.4</v>
      </c>
      <c r="M320" s="7">
        <v>25</v>
      </c>
      <c r="N320" s="7">
        <f t="shared" si="73"/>
        <v>11014.16</v>
      </c>
      <c r="O320" s="7">
        <f t="shared" si="74"/>
        <v>64985.84</v>
      </c>
    </row>
    <row r="321" spans="1:15" x14ac:dyDescent="0.25">
      <c r="A321" s="4" t="s">
        <v>63</v>
      </c>
      <c r="B321" s="4" t="s">
        <v>64</v>
      </c>
      <c r="C321" s="4" t="s">
        <v>406</v>
      </c>
      <c r="D321" s="4" t="s">
        <v>407</v>
      </c>
      <c r="E321" s="5">
        <v>45839</v>
      </c>
      <c r="F321" s="6">
        <v>46023</v>
      </c>
      <c r="G321" s="7">
        <v>76000</v>
      </c>
      <c r="H321" s="7">
        <v>0</v>
      </c>
      <c r="I321" s="7">
        <f t="shared" si="72"/>
        <v>76000</v>
      </c>
      <c r="J321" s="7">
        <v>2181.1999999999998</v>
      </c>
      <c r="K321" s="7">
        <v>6497.56</v>
      </c>
      <c r="L321" s="7">
        <v>2310.4</v>
      </c>
      <c r="M321" s="7">
        <v>25</v>
      </c>
      <c r="N321" s="7">
        <f t="shared" si="73"/>
        <v>11014.16</v>
      </c>
      <c r="O321" s="7">
        <f t="shared" si="74"/>
        <v>64985.84</v>
      </c>
    </row>
    <row r="322" spans="1:15" x14ac:dyDescent="0.25">
      <c r="A322" s="4" t="s">
        <v>42</v>
      </c>
      <c r="B322" s="4" t="s">
        <v>43</v>
      </c>
      <c r="C322" s="4" t="s">
        <v>406</v>
      </c>
      <c r="D322" s="4" t="s">
        <v>407</v>
      </c>
      <c r="E322" s="5">
        <v>45839</v>
      </c>
      <c r="F322" s="6">
        <v>46023</v>
      </c>
      <c r="G322" s="7">
        <v>76000</v>
      </c>
      <c r="H322" s="7">
        <v>0</v>
      </c>
      <c r="I322" s="7">
        <f t="shared" si="72"/>
        <v>76000</v>
      </c>
      <c r="J322" s="7">
        <v>2181.1999999999998</v>
      </c>
      <c r="K322" s="7">
        <v>6497.56</v>
      </c>
      <c r="L322" s="7">
        <v>2310.4</v>
      </c>
      <c r="M322" s="7">
        <v>25</v>
      </c>
      <c r="N322" s="7">
        <f t="shared" si="73"/>
        <v>11014.16</v>
      </c>
      <c r="O322" s="7">
        <f t="shared" si="74"/>
        <v>64985.84</v>
      </c>
    </row>
    <row r="323" spans="1:15" x14ac:dyDescent="0.25">
      <c r="A323" s="4" t="s">
        <v>44</v>
      </c>
      <c r="B323" s="4" t="s">
        <v>43</v>
      </c>
      <c r="C323" s="4" t="s">
        <v>406</v>
      </c>
      <c r="D323" s="4" t="s">
        <v>407</v>
      </c>
      <c r="E323" s="6">
        <v>45992</v>
      </c>
      <c r="F323" s="6">
        <v>46174</v>
      </c>
      <c r="G323" s="7">
        <v>60000</v>
      </c>
      <c r="H323" s="7">
        <v>0</v>
      </c>
      <c r="I323" s="7">
        <f t="shared" si="72"/>
        <v>60000</v>
      </c>
      <c r="J323" s="7">
        <v>1722</v>
      </c>
      <c r="K323" s="7">
        <v>3486.68</v>
      </c>
      <c r="L323" s="7">
        <v>1824</v>
      </c>
      <c r="M323" s="7">
        <v>445</v>
      </c>
      <c r="N323" s="7">
        <f t="shared" si="73"/>
        <v>7477.68</v>
      </c>
      <c r="O323" s="7">
        <f t="shared" si="74"/>
        <v>52522.32</v>
      </c>
    </row>
    <row r="324" spans="1:15" x14ac:dyDescent="0.25">
      <c r="A324" s="4" t="s">
        <v>45</v>
      </c>
      <c r="B324" s="4" t="s">
        <v>43</v>
      </c>
      <c r="C324" s="4" t="s">
        <v>406</v>
      </c>
      <c r="D324" s="4" t="s">
        <v>407</v>
      </c>
      <c r="E324" s="6">
        <v>45992</v>
      </c>
      <c r="F324" s="6">
        <v>46174</v>
      </c>
      <c r="G324" s="7">
        <v>60000</v>
      </c>
      <c r="H324" s="7">
        <v>0</v>
      </c>
      <c r="I324" s="7">
        <f t="shared" si="72"/>
        <v>60000</v>
      </c>
      <c r="J324" s="7">
        <v>1722</v>
      </c>
      <c r="K324" s="7">
        <v>3486.68</v>
      </c>
      <c r="L324" s="7">
        <v>1824</v>
      </c>
      <c r="M324" s="7">
        <v>25</v>
      </c>
      <c r="N324" s="7">
        <f t="shared" si="73"/>
        <v>7057.68</v>
      </c>
      <c r="O324" s="7">
        <f t="shared" si="74"/>
        <v>52942.32</v>
      </c>
    </row>
    <row r="325" spans="1:15" x14ac:dyDescent="0.25">
      <c r="A325" s="4" t="s">
        <v>57</v>
      </c>
      <c r="B325" s="4" t="s">
        <v>43</v>
      </c>
      <c r="C325" s="4" t="s">
        <v>406</v>
      </c>
      <c r="D325" s="4" t="s">
        <v>407</v>
      </c>
      <c r="E325" s="5">
        <v>45901</v>
      </c>
      <c r="F325" s="6">
        <v>46082</v>
      </c>
      <c r="G325" s="7">
        <v>76000</v>
      </c>
      <c r="H325" s="7">
        <v>0</v>
      </c>
      <c r="I325" s="7">
        <f t="shared" si="72"/>
        <v>76000</v>
      </c>
      <c r="J325" s="7">
        <v>2181.1999999999998</v>
      </c>
      <c r="K325" s="7">
        <v>6497.56</v>
      </c>
      <c r="L325" s="7">
        <v>2310.4</v>
      </c>
      <c r="M325" s="7">
        <v>25</v>
      </c>
      <c r="N325" s="7">
        <f t="shared" si="73"/>
        <v>11014.16</v>
      </c>
      <c r="O325" s="7">
        <f t="shared" si="74"/>
        <v>64985.84</v>
      </c>
    </row>
    <row r="326" spans="1:15" x14ac:dyDescent="0.25">
      <c r="A326" s="4" t="s">
        <v>66</v>
      </c>
      <c r="B326" s="4" t="s">
        <v>43</v>
      </c>
      <c r="C326" s="4" t="s">
        <v>406</v>
      </c>
      <c r="D326" s="4" t="s">
        <v>407</v>
      </c>
      <c r="E326" s="5">
        <v>45901</v>
      </c>
      <c r="F326" s="6">
        <v>46082</v>
      </c>
      <c r="G326" s="7">
        <v>76000</v>
      </c>
      <c r="H326" s="7">
        <v>0</v>
      </c>
      <c r="I326" s="7">
        <f t="shared" si="72"/>
        <v>76000</v>
      </c>
      <c r="J326" s="7">
        <v>2181.1999999999998</v>
      </c>
      <c r="K326" s="7">
        <v>6113.6</v>
      </c>
      <c r="L326" s="7">
        <v>2310.4</v>
      </c>
      <c r="M326" s="7">
        <v>5801.28</v>
      </c>
      <c r="N326" s="7">
        <f t="shared" si="73"/>
        <v>16406.48</v>
      </c>
      <c r="O326" s="7">
        <f t="shared" si="74"/>
        <v>59593.520000000004</v>
      </c>
    </row>
    <row r="327" spans="1:15" x14ac:dyDescent="0.25">
      <c r="A327" s="4" t="s">
        <v>68</v>
      </c>
      <c r="B327" s="4" t="s">
        <v>43</v>
      </c>
      <c r="C327" s="4" t="s">
        <v>406</v>
      </c>
      <c r="D327" s="4" t="s">
        <v>407</v>
      </c>
      <c r="E327" s="5">
        <v>45901</v>
      </c>
      <c r="F327" s="6">
        <v>46082</v>
      </c>
      <c r="G327" s="7">
        <v>76000</v>
      </c>
      <c r="H327" s="7">
        <v>0</v>
      </c>
      <c r="I327" s="7">
        <f t="shared" si="72"/>
        <v>76000</v>
      </c>
      <c r="J327" s="7">
        <v>2181.1999999999998</v>
      </c>
      <c r="K327" s="7">
        <v>6113.6</v>
      </c>
      <c r="L327" s="7">
        <v>2310.4</v>
      </c>
      <c r="M327" s="7">
        <v>1944.78</v>
      </c>
      <c r="N327" s="7">
        <f t="shared" si="73"/>
        <v>12549.98</v>
      </c>
      <c r="O327" s="7">
        <f t="shared" si="74"/>
        <v>63450.020000000004</v>
      </c>
    </row>
    <row r="328" spans="1:15" x14ac:dyDescent="0.25">
      <c r="A328" s="4" t="s">
        <v>70</v>
      </c>
      <c r="B328" s="4" t="s">
        <v>43</v>
      </c>
      <c r="C328" s="4" t="s">
        <v>406</v>
      </c>
      <c r="D328" s="4" t="s">
        <v>408</v>
      </c>
      <c r="E328" s="5">
        <v>45931</v>
      </c>
      <c r="F328" s="6">
        <v>46113</v>
      </c>
      <c r="G328" s="7">
        <v>76000</v>
      </c>
      <c r="H328" s="7">
        <v>0</v>
      </c>
      <c r="I328" s="7">
        <f t="shared" si="72"/>
        <v>76000</v>
      </c>
      <c r="J328" s="7">
        <v>2181.1999999999998</v>
      </c>
      <c r="K328" s="7">
        <v>6497.56</v>
      </c>
      <c r="L328" s="7">
        <v>2310.4</v>
      </c>
      <c r="M328" s="7">
        <v>25</v>
      </c>
      <c r="N328" s="7">
        <f t="shared" si="73"/>
        <v>11014.16</v>
      </c>
      <c r="O328" s="7">
        <f t="shared" si="74"/>
        <v>64985.84</v>
      </c>
    </row>
    <row r="329" spans="1:15" x14ac:dyDescent="0.25">
      <c r="A329" s="4" t="s">
        <v>46</v>
      </c>
      <c r="B329" s="4" t="s">
        <v>47</v>
      </c>
      <c r="C329" s="4" t="s">
        <v>406</v>
      </c>
      <c r="D329" s="4" t="s">
        <v>408</v>
      </c>
      <c r="E329" s="5">
        <v>45870</v>
      </c>
      <c r="F329" s="6">
        <v>46054</v>
      </c>
      <c r="G329" s="7">
        <v>76000</v>
      </c>
      <c r="H329" s="7">
        <v>0</v>
      </c>
      <c r="I329" s="7">
        <f t="shared" si="72"/>
        <v>76000</v>
      </c>
      <c r="J329" s="7">
        <v>2181.1999999999998</v>
      </c>
      <c r="K329" s="7">
        <v>6497.56</v>
      </c>
      <c r="L329" s="7">
        <v>2310.4</v>
      </c>
      <c r="M329" s="7">
        <v>25</v>
      </c>
      <c r="N329" s="7">
        <f t="shared" si="73"/>
        <v>11014.16</v>
      </c>
      <c r="O329" s="7">
        <f t="shared" si="74"/>
        <v>64985.84</v>
      </c>
    </row>
    <row r="330" spans="1:15" x14ac:dyDescent="0.25">
      <c r="A330" s="4" t="s">
        <v>33</v>
      </c>
      <c r="B330" s="4" t="s">
        <v>34</v>
      </c>
      <c r="C330" s="4" t="s">
        <v>406</v>
      </c>
      <c r="D330" s="4" t="s">
        <v>407</v>
      </c>
      <c r="E330" s="5">
        <v>45901</v>
      </c>
      <c r="F330" s="6">
        <v>46082</v>
      </c>
      <c r="G330" s="7">
        <v>50000</v>
      </c>
      <c r="H330" s="7">
        <v>0</v>
      </c>
      <c r="I330" s="7">
        <f t="shared" si="72"/>
        <v>50000</v>
      </c>
      <c r="J330" s="7">
        <v>1435</v>
      </c>
      <c r="K330" s="7">
        <v>1854</v>
      </c>
      <c r="L330" s="7">
        <v>1520</v>
      </c>
      <c r="M330" s="7">
        <v>16211.58</v>
      </c>
      <c r="N330" s="7">
        <f t="shared" si="73"/>
        <v>21020.58</v>
      </c>
      <c r="O330" s="7">
        <f t="shared" si="74"/>
        <v>28979.42</v>
      </c>
    </row>
    <row r="331" spans="1:15" x14ac:dyDescent="0.25">
      <c r="A331" s="4" t="s">
        <v>56</v>
      </c>
      <c r="B331" s="4" t="s">
        <v>34</v>
      </c>
      <c r="C331" s="4" t="s">
        <v>406</v>
      </c>
      <c r="D331" s="4" t="s">
        <v>407</v>
      </c>
      <c r="E331" s="5">
        <v>45901</v>
      </c>
      <c r="F331" s="6">
        <v>46082</v>
      </c>
      <c r="G331" s="7">
        <v>76000</v>
      </c>
      <c r="H331" s="7">
        <v>0</v>
      </c>
      <c r="I331" s="7">
        <f t="shared" si="72"/>
        <v>76000</v>
      </c>
      <c r="J331" s="7">
        <v>2181.1999999999998</v>
      </c>
      <c r="K331" s="7">
        <v>6497.56</v>
      </c>
      <c r="L331" s="7">
        <v>2310.4</v>
      </c>
      <c r="M331" s="7">
        <v>25</v>
      </c>
      <c r="N331" s="7">
        <f t="shared" si="73"/>
        <v>11014.16</v>
      </c>
      <c r="O331" s="7">
        <f t="shared" si="74"/>
        <v>64985.84</v>
      </c>
    </row>
    <row r="332" spans="1:15" x14ac:dyDescent="0.25">
      <c r="A332" s="4" t="s">
        <v>59</v>
      </c>
      <c r="B332" s="4" t="s">
        <v>34</v>
      </c>
      <c r="C332" s="4" t="s">
        <v>406</v>
      </c>
      <c r="D332" s="4" t="s">
        <v>408</v>
      </c>
      <c r="E332" s="5">
        <v>45901</v>
      </c>
      <c r="F332" s="6">
        <v>46082</v>
      </c>
      <c r="G332" s="7">
        <v>76000</v>
      </c>
      <c r="H332" s="7">
        <v>0</v>
      </c>
      <c r="I332" s="7">
        <f t="shared" si="72"/>
        <v>76000</v>
      </c>
      <c r="J332" s="7">
        <v>2181.1999999999998</v>
      </c>
      <c r="K332" s="7">
        <v>6497.56</v>
      </c>
      <c r="L332" s="7">
        <v>2310.4</v>
      </c>
      <c r="M332" s="7">
        <v>25</v>
      </c>
      <c r="N332" s="7">
        <f t="shared" si="73"/>
        <v>11014.16</v>
      </c>
      <c r="O332" s="7">
        <f t="shared" si="74"/>
        <v>64985.84</v>
      </c>
    </row>
    <row r="333" spans="1:15" x14ac:dyDescent="0.25">
      <c r="A333" s="4" t="s">
        <v>74</v>
      </c>
      <c r="B333" s="4" t="s">
        <v>34</v>
      </c>
      <c r="C333" s="4" t="s">
        <v>406</v>
      </c>
      <c r="D333" s="4" t="s">
        <v>408</v>
      </c>
      <c r="E333" s="5">
        <v>45778</v>
      </c>
      <c r="F333" s="6">
        <v>45962</v>
      </c>
      <c r="G333" s="7">
        <v>76000</v>
      </c>
      <c r="H333" s="7">
        <v>0</v>
      </c>
      <c r="I333" s="7">
        <f t="shared" si="72"/>
        <v>76000</v>
      </c>
      <c r="J333" s="7">
        <v>2181.1999999999998</v>
      </c>
      <c r="K333" s="7">
        <v>6497.56</v>
      </c>
      <c r="L333" s="7">
        <v>2310.4</v>
      </c>
      <c r="M333" s="7">
        <v>25</v>
      </c>
      <c r="N333" s="7">
        <f t="shared" si="73"/>
        <v>11014.16</v>
      </c>
      <c r="O333" s="7">
        <f t="shared" si="74"/>
        <v>64985.84</v>
      </c>
    </row>
    <row r="334" spans="1:15" x14ac:dyDescent="0.25">
      <c r="A334" s="4" t="s">
        <v>81</v>
      </c>
      <c r="B334" s="4" t="s">
        <v>34</v>
      </c>
      <c r="C334" s="4" t="s">
        <v>406</v>
      </c>
      <c r="D334" s="4" t="s">
        <v>407</v>
      </c>
      <c r="E334" s="6">
        <v>45992</v>
      </c>
      <c r="F334" s="6">
        <v>46174</v>
      </c>
      <c r="G334" s="7">
        <v>76000</v>
      </c>
      <c r="H334" s="7">
        <v>0</v>
      </c>
      <c r="I334" s="7">
        <f t="shared" si="72"/>
        <v>76000</v>
      </c>
      <c r="J334" s="7">
        <v>2181.1999999999998</v>
      </c>
      <c r="K334" s="7">
        <v>6497.56</v>
      </c>
      <c r="L334" s="7">
        <v>2310.4</v>
      </c>
      <c r="M334" s="7">
        <v>25</v>
      </c>
      <c r="N334" s="7">
        <f t="shared" si="73"/>
        <v>11014.16</v>
      </c>
      <c r="O334" s="7">
        <f t="shared" si="74"/>
        <v>64985.84</v>
      </c>
    </row>
    <row r="335" spans="1:15" x14ac:dyDescent="0.25">
      <c r="A335" s="4" t="s">
        <v>41</v>
      </c>
      <c r="B335" s="4" t="s">
        <v>12</v>
      </c>
      <c r="C335" s="4" t="s">
        <v>406</v>
      </c>
      <c r="D335" s="4" t="s">
        <v>408</v>
      </c>
      <c r="E335" s="6">
        <v>45962</v>
      </c>
      <c r="F335" s="6">
        <v>46143</v>
      </c>
      <c r="G335" s="7">
        <v>51577.97</v>
      </c>
      <c r="H335" s="7">
        <v>0</v>
      </c>
      <c r="I335" s="7">
        <f t="shared" si="72"/>
        <v>51577.97</v>
      </c>
      <c r="J335" s="7">
        <v>1480.29</v>
      </c>
      <c r="K335" s="7">
        <v>2076.71</v>
      </c>
      <c r="L335" s="7">
        <v>1567.97</v>
      </c>
      <c r="M335" s="7">
        <v>43677.85</v>
      </c>
      <c r="N335" s="7">
        <f t="shared" si="73"/>
        <v>48802.82</v>
      </c>
      <c r="O335" s="7">
        <f t="shared" si="74"/>
        <v>2775.1500000000015</v>
      </c>
    </row>
    <row r="336" spans="1:15" x14ac:dyDescent="0.25">
      <c r="A336" s="4" t="s">
        <v>75</v>
      </c>
      <c r="B336" s="4" t="s">
        <v>76</v>
      </c>
      <c r="C336" s="4" t="s">
        <v>406</v>
      </c>
      <c r="D336" s="4" t="s">
        <v>407</v>
      </c>
      <c r="E336" s="5">
        <v>45962</v>
      </c>
      <c r="F336" s="6">
        <v>46143</v>
      </c>
      <c r="G336" s="7">
        <v>60000</v>
      </c>
      <c r="H336" s="7">
        <v>0</v>
      </c>
      <c r="I336" s="7">
        <f t="shared" si="72"/>
        <v>60000</v>
      </c>
      <c r="J336" s="7">
        <v>1722</v>
      </c>
      <c r="K336" s="7">
        <v>3486.68</v>
      </c>
      <c r="L336" s="7">
        <v>1824</v>
      </c>
      <c r="M336" s="7">
        <v>25</v>
      </c>
      <c r="N336" s="7">
        <f t="shared" si="73"/>
        <v>7057.68</v>
      </c>
      <c r="O336" s="7">
        <f t="shared" si="74"/>
        <v>52942.32</v>
      </c>
    </row>
    <row r="337" spans="1:15" x14ac:dyDescent="0.25">
      <c r="A337" s="4" t="s">
        <v>37</v>
      </c>
      <c r="B337" s="4" t="s">
        <v>38</v>
      </c>
      <c r="C337" s="4" t="s">
        <v>406</v>
      </c>
      <c r="D337" s="4" t="s">
        <v>408</v>
      </c>
      <c r="E337" s="5">
        <v>45901</v>
      </c>
      <c r="F337" s="6">
        <v>46082</v>
      </c>
      <c r="G337" s="7">
        <v>42000</v>
      </c>
      <c r="H337" s="7">
        <v>0</v>
      </c>
      <c r="I337" s="7">
        <f t="shared" si="72"/>
        <v>42000</v>
      </c>
      <c r="J337" s="7">
        <v>1205.4000000000001</v>
      </c>
      <c r="K337" s="7">
        <v>148.99</v>
      </c>
      <c r="L337" s="7">
        <v>1276.8</v>
      </c>
      <c r="M337" s="7">
        <v>3864.56</v>
      </c>
      <c r="N337" s="7">
        <f t="shared" si="73"/>
        <v>6495.75</v>
      </c>
      <c r="O337" s="7">
        <f t="shared" si="74"/>
        <v>35504.25</v>
      </c>
    </row>
    <row r="338" spans="1:15" x14ac:dyDescent="0.25">
      <c r="A338" s="4" t="s">
        <v>35</v>
      </c>
      <c r="B338" s="4" t="s">
        <v>26</v>
      </c>
      <c r="C338" s="4" t="s">
        <v>406</v>
      </c>
      <c r="D338" s="4" t="s">
        <v>407</v>
      </c>
      <c r="E338" s="5">
        <v>45870</v>
      </c>
      <c r="F338" s="6">
        <v>46054</v>
      </c>
      <c r="G338" s="7">
        <v>55000</v>
      </c>
      <c r="H338" s="7">
        <v>0</v>
      </c>
      <c r="I338" s="7">
        <f t="shared" si="72"/>
        <v>55000</v>
      </c>
      <c r="J338" s="7">
        <v>1578.5</v>
      </c>
      <c r="K338" s="7">
        <v>2559.6799999999998</v>
      </c>
      <c r="L338" s="7">
        <v>1672</v>
      </c>
      <c r="M338" s="7">
        <v>23501</v>
      </c>
      <c r="N338" s="7">
        <f t="shared" si="73"/>
        <v>29311.18</v>
      </c>
      <c r="O338" s="7">
        <f t="shared" si="74"/>
        <v>25688.82</v>
      </c>
    </row>
    <row r="339" spans="1:15" x14ac:dyDescent="0.25">
      <c r="A339" s="4" t="s">
        <v>36</v>
      </c>
      <c r="B339" s="4" t="s">
        <v>26</v>
      </c>
      <c r="C339" s="4" t="s">
        <v>406</v>
      </c>
      <c r="D339" s="4" t="s">
        <v>408</v>
      </c>
      <c r="E339" s="5">
        <v>45839</v>
      </c>
      <c r="F339" s="6">
        <v>46023</v>
      </c>
      <c r="G339" s="7">
        <v>55000</v>
      </c>
      <c r="H339" s="7">
        <v>0</v>
      </c>
      <c r="I339" s="7">
        <f t="shared" si="72"/>
        <v>55000</v>
      </c>
      <c r="J339" s="7">
        <v>1578.5</v>
      </c>
      <c r="K339" s="7">
        <v>2559.6799999999998</v>
      </c>
      <c r="L339" s="7">
        <v>1672</v>
      </c>
      <c r="M339" s="7">
        <v>25</v>
      </c>
      <c r="N339" s="7">
        <f t="shared" si="73"/>
        <v>5835.18</v>
      </c>
      <c r="O339" s="7">
        <f t="shared" si="74"/>
        <v>49164.82</v>
      </c>
    </row>
    <row r="340" spans="1:15" x14ac:dyDescent="0.25">
      <c r="A340" s="4" t="s">
        <v>48</v>
      </c>
      <c r="B340" s="4" t="s">
        <v>26</v>
      </c>
      <c r="C340" s="4" t="s">
        <v>406</v>
      </c>
      <c r="D340" s="4" t="s">
        <v>407</v>
      </c>
      <c r="E340" s="5">
        <v>45870</v>
      </c>
      <c r="F340" s="6">
        <v>46054</v>
      </c>
      <c r="G340" s="7">
        <v>35000</v>
      </c>
      <c r="H340" s="7">
        <v>0</v>
      </c>
      <c r="I340" s="7">
        <f t="shared" si="72"/>
        <v>35000</v>
      </c>
      <c r="J340" s="7">
        <v>1004.5</v>
      </c>
      <c r="K340" s="7">
        <v>0</v>
      </c>
      <c r="L340" s="7">
        <v>1064</v>
      </c>
      <c r="M340" s="7">
        <v>25</v>
      </c>
      <c r="N340" s="7">
        <f t="shared" si="73"/>
        <v>2093.5</v>
      </c>
      <c r="O340" s="7">
        <f t="shared" si="74"/>
        <v>32906.5</v>
      </c>
    </row>
    <row r="341" spans="1:15" x14ac:dyDescent="0.25">
      <c r="A341" s="4" t="s">
        <v>49</v>
      </c>
      <c r="B341" s="4" t="s">
        <v>26</v>
      </c>
      <c r="C341" s="4" t="s">
        <v>406</v>
      </c>
      <c r="D341" s="4" t="s">
        <v>407</v>
      </c>
      <c r="E341" s="5">
        <v>45901</v>
      </c>
      <c r="F341" s="6">
        <v>46082</v>
      </c>
      <c r="G341" s="7">
        <v>40000</v>
      </c>
      <c r="H341" s="7">
        <v>0</v>
      </c>
      <c r="I341" s="7">
        <f t="shared" si="72"/>
        <v>40000</v>
      </c>
      <c r="J341" s="7">
        <v>1148</v>
      </c>
      <c r="K341" s="7">
        <v>442.65</v>
      </c>
      <c r="L341" s="7">
        <v>1216</v>
      </c>
      <c r="M341" s="7">
        <v>18534.8</v>
      </c>
      <c r="N341" s="7">
        <f t="shared" si="73"/>
        <v>21341.45</v>
      </c>
      <c r="O341" s="7">
        <f t="shared" si="74"/>
        <v>18658.55</v>
      </c>
    </row>
    <row r="342" spans="1:15" x14ac:dyDescent="0.25">
      <c r="A342" s="4" t="s">
        <v>55</v>
      </c>
      <c r="B342" s="4" t="s">
        <v>26</v>
      </c>
      <c r="C342" s="4" t="s">
        <v>406</v>
      </c>
      <c r="D342" s="4" t="s">
        <v>407</v>
      </c>
      <c r="E342" s="5">
        <v>45901</v>
      </c>
      <c r="F342" s="6">
        <v>46082</v>
      </c>
      <c r="G342" s="7">
        <v>40000</v>
      </c>
      <c r="H342" s="7">
        <v>0</v>
      </c>
      <c r="I342" s="7">
        <f t="shared" si="72"/>
        <v>40000</v>
      </c>
      <c r="J342" s="7">
        <v>1148</v>
      </c>
      <c r="K342" s="7">
        <v>442.65</v>
      </c>
      <c r="L342" s="7">
        <v>1216</v>
      </c>
      <c r="M342" s="7">
        <v>25</v>
      </c>
      <c r="N342" s="7">
        <f t="shared" si="73"/>
        <v>2831.65</v>
      </c>
      <c r="O342" s="7">
        <f t="shared" si="74"/>
        <v>37168.35</v>
      </c>
    </row>
    <row r="343" spans="1:15" x14ac:dyDescent="0.25">
      <c r="A343" s="4" t="s">
        <v>58</v>
      </c>
      <c r="B343" s="4" t="s">
        <v>26</v>
      </c>
      <c r="C343" s="4" t="s">
        <v>406</v>
      </c>
      <c r="D343" s="4" t="s">
        <v>407</v>
      </c>
      <c r="E343" s="5">
        <v>45931</v>
      </c>
      <c r="F343" s="6">
        <v>46113</v>
      </c>
      <c r="G343" s="7">
        <v>45000</v>
      </c>
      <c r="H343" s="7">
        <v>0</v>
      </c>
      <c r="I343" s="7">
        <f t="shared" si="72"/>
        <v>45000</v>
      </c>
      <c r="J343" s="7">
        <v>1291.5</v>
      </c>
      <c r="K343" s="7">
        <v>1148.33</v>
      </c>
      <c r="L343" s="7">
        <v>1368</v>
      </c>
      <c r="M343" s="7">
        <v>25</v>
      </c>
      <c r="N343" s="7">
        <f t="shared" si="73"/>
        <v>3832.83</v>
      </c>
      <c r="O343" s="7">
        <f t="shared" si="74"/>
        <v>41167.17</v>
      </c>
    </row>
    <row r="344" spans="1:15" x14ac:dyDescent="0.25">
      <c r="A344" s="4" t="s">
        <v>62</v>
      </c>
      <c r="B344" s="4" t="s">
        <v>26</v>
      </c>
      <c r="C344" s="4" t="s">
        <v>406</v>
      </c>
      <c r="D344" s="4" t="s">
        <v>407</v>
      </c>
      <c r="E344" s="6">
        <v>45992</v>
      </c>
      <c r="F344" s="6">
        <v>46174</v>
      </c>
      <c r="G344" s="7">
        <v>55000</v>
      </c>
      <c r="H344" s="7">
        <v>0</v>
      </c>
      <c r="I344" s="7">
        <f t="shared" si="72"/>
        <v>55000</v>
      </c>
      <c r="J344" s="7">
        <v>1578.5</v>
      </c>
      <c r="K344" s="7">
        <v>2559.6799999999998</v>
      </c>
      <c r="L344" s="7">
        <v>1672</v>
      </c>
      <c r="M344" s="7">
        <v>25</v>
      </c>
      <c r="N344" s="7">
        <f t="shared" si="73"/>
        <v>5835.18</v>
      </c>
      <c r="O344" s="7">
        <f t="shared" si="74"/>
        <v>49164.82</v>
      </c>
    </row>
    <row r="345" spans="1:15" x14ac:dyDescent="0.25">
      <c r="A345" s="4" t="s">
        <v>69</v>
      </c>
      <c r="B345" s="4" t="s">
        <v>26</v>
      </c>
      <c r="C345" s="4" t="s">
        <v>406</v>
      </c>
      <c r="D345" s="4" t="s">
        <v>408</v>
      </c>
      <c r="E345" s="5">
        <v>45931</v>
      </c>
      <c r="F345" s="6">
        <v>46113</v>
      </c>
      <c r="G345" s="7">
        <v>55000</v>
      </c>
      <c r="H345" s="7">
        <v>0</v>
      </c>
      <c r="I345" s="7">
        <f t="shared" si="72"/>
        <v>55000</v>
      </c>
      <c r="J345" s="7">
        <v>1578.5</v>
      </c>
      <c r="K345" s="7">
        <v>2559.6799999999998</v>
      </c>
      <c r="L345" s="7">
        <v>1672</v>
      </c>
      <c r="M345" s="7">
        <v>10025</v>
      </c>
      <c r="N345" s="7">
        <f t="shared" si="73"/>
        <v>15835.18</v>
      </c>
      <c r="O345" s="7">
        <f t="shared" si="74"/>
        <v>39164.82</v>
      </c>
    </row>
    <row r="346" spans="1:15" x14ac:dyDescent="0.25">
      <c r="A346" s="4" t="s">
        <v>71</v>
      </c>
      <c r="B346" s="4" t="s">
        <v>26</v>
      </c>
      <c r="C346" s="4" t="s">
        <v>406</v>
      </c>
      <c r="D346" s="4" t="s">
        <v>407</v>
      </c>
      <c r="E346" s="6">
        <v>45931</v>
      </c>
      <c r="F346" s="6">
        <v>46113</v>
      </c>
      <c r="G346" s="7">
        <v>55000</v>
      </c>
      <c r="H346" s="7">
        <v>0</v>
      </c>
      <c r="I346" s="7">
        <f t="shared" si="72"/>
        <v>55000</v>
      </c>
      <c r="J346" s="7">
        <v>1578.5</v>
      </c>
      <c r="K346" s="7">
        <v>2559.6799999999998</v>
      </c>
      <c r="L346" s="7">
        <v>1672</v>
      </c>
      <c r="M346" s="7">
        <v>25</v>
      </c>
      <c r="N346" s="7">
        <f t="shared" si="73"/>
        <v>5835.18</v>
      </c>
      <c r="O346" s="7">
        <f t="shared" si="74"/>
        <v>49164.82</v>
      </c>
    </row>
    <row r="347" spans="1:15" x14ac:dyDescent="0.25">
      <c r="A347" s="4" t="s">
        <v>77</v>
      </c>
      <c r="B347" s="4" t="s">
        <v>26</v>
      </c>
      <c r="C347" s="4" t="s">
        <v>406</v>
      </c>
      <c r="D347" s="4" t="s">
        <v>407</v>
      </c>
      <c r="E347" s="6">
        <v>45992</v>
      </c>
      <c r="F347" s="6">
        <v>46174</v>
      </c>
      <c r="G347" s="7">
        <v>55000</v>
      </c>
      <c r="H347" s="7">
        <v>0</v>
      </c>
      <c r="I347" s="7">
        <f t="shared" si="72"/>
        <v>55000</v>
      </c>
      <c r="J347" s="7">
        <v>1578.5</v>
      </c>
      <c r="K347" s="7">
        <v>2559.6799999999998</v>
      </c>
      <c r="L347" s="7">
        <v>1672</v>
      </c>
      <c r="M347" s="7">
        <v>25</v>
      </c>
      <c r="N347" s="7">
        <f t="shared" si="73"/>
        <v>5835.18</v>
      </c>
      <c r="O347" s="7">
        <f t="shared" si="74"/>
        <v>49164.82</v>
      </c>
    </row>
    <row r="348" spans="1:15" x14ac:dyDescent="0.25">
      <c r="A348" s="4" t="s">
        <v>78</v>
      </c>
      <c r="B348" s="4" t="s">
        <v>26</v>
      </c>
      <c r="C348" s="4" t="s">
        <v>406</v>
      </c>
      <c r="D348" s="4" t="s">
        <v>407</v>
      </c>
      <c r="E348" s="6">
        <v>45992</v>
      </c>
      <c r="F348" s="6">
        <v>46174</v>
      </c>
      <c r="G348" s="7">
        <v>55000</v>
      </c>
      <c r="H348" s="7">
        <v>0</v>
      </c>
      <c r="I348" s="7">
        <f t="shared" si="72"/>
        <v>55000</v>
      </c>
      <c r="J348" s="7">
        <v>1578.5</v>
      </c>
      <c r="K348" s="7">
        <v>2559.6799999999998</v>
      </c>
      <c r="L348" s="7">
        <v>1672</v>
      </c>
      <c r="M348" s="7">
        <v>25</v>
      </c>
      <c r="N348" s="7">
        <f t="shared" si="73"/>
        <v>5835.18</v>
      </c>
      <c r="O348" s="7">
        <f t="shared" si="74"/>
        <v>49164.82</v>
      </c>
    </row>
    <row r="349" spans="1:15" x14ac:dyDescent="0.25">
      <c r="A349" s="4" t="s">
        <v>79</v>
      </c>
      <c r="B349" s="4" t="s">
        <v>26</v>
      </c>
      <c r="C349" s="4" t="s">
        <v>406</v>
      </c>
      <c r="D349" s="4" t="s">
        <v>408</v>
      </c>
      <c r="E349" s="6">
        <v>45992</v>
      </c>
      <c r="F349" s="6">
        <v>46174</v>
      </c>
      <c r="G349" s="7">
        <v>55000</v>
      </c>
      <c r="H349" s="7">
        <v>0</v>
      </c>
      <c r="I349" s="7">
        <f t="shared" si="72"/>
        <v>55000</v>
      </c>
      <c r="J349" s="7">
        <v>1578.5</v>
      </c>
      <c r="K349" s="7">
        <v>2559.6799999999998</v>
      </c>
      <c r="L349" s="7">
        <v>1672</v>
      </c>
      <c r="M349" s="7">
        <v>25</v>
      </c>
      <c r="N349" s="7">
        <f t="shared" si="73"/>
        <v>5835.18</v>
      </c>
      <c r="O349" s="7">
        <f t="shared" si="74"/>
        <v>49164.82</v>
      </c>
    </row>
    <row r="350" spans="1:15" x14ac:dyDescent="0.25">
      <c r="A350" s="4" t="s">
        <v>80</v>
      </c>
      <c r="B350" s="4" t="s">
        <v>26</v>
      </c>
      <c r="C350" s="4" t="s">
        <v>406</v>
      </c>
      <c r="D350" s="4" t="s">
        <v>408</v>
      </c>
      <c r="E350" s="5" t="s">
        <v>409</v>
      </c>
      <c r="F350" s="6">
        <v>46023</v>
      </c>
      <c r="G350" s="7">
        <v>55000</v>
      </c>
      <c r="H350" s="7">
        <v>0</v>
      </c>
      <c r="I350" s="7">
        <f t="shared" si="72"/>
        <v>55000</v>
      </c>
      <c r="J350" s="7">
        <v>1578.5</v>
      </c>
      <c r="K350" s="7">
        <v>2271.71</v>
      </c>
      <c r="L350" s="7">
        <v>1672</v>
      </c>
      <c r="M350" s="7">
        <v>4744.29</v>
      </c>
      <c r="N350" s="7">
        <f t="shared" si="73"/>
        <v>10266.5</v>
      </c>
      <c r="O350" s="7">
        <f t="shared" si="74"/>
        <v>44733.5</v>
      </c>
    </row>
    <row r="351" spans="1:15" x14ac:dyDescent="0.25">
      <c r="A351" s="4" t="s">
        <v>82</v>
      </c>
      <c r="B351" s="4" t="s">
        <v>26</v>
      </c>
      <c r="C351" s="4" t="s">
        <v>406</v>
      </c>
      <c r="D351" s="4" t="s">
        <v>407</v>
      </c>
      <c r="E351" s="5">
        <v>45870</v>
      </c>
      <c r="F351" s="6">
        <v>46054</v>
      </c>
      <c r="G351" s="7">
        <v>55000</v>
      </c>
      <c r="H351" s="7">
        <v>0</v>
      </c>
      <c r="I351" s="7">
        <f t="shared" si="72"/>
        <v>55000</v>
      </c>
      <c r="J351" s="7">
        <v>1578.5</v>
      </c>
      <c r="K351" s="7">
        <v>2559.6799999999998</v>
      </c>
      <c r="L351" s="7">
        <v>1672</v>
      </c>
      <c r="M351" s="7">
        <v>25</v>
      </c>
      <c r="N351" s="7">
        <f t="shared" si="73"/>
        <v>5835.18</v>
      </c>
      <c r="O351" s="7">
        <f t="shared" si="74"/>
        <v>49164.82</v>
      </c>
    </row>
    <row r="352" spans="1:15" x14ac:dyDescent="0.25">
      <c r="A352" s="4" t="s">
        <v>84</v>
      </c>
      <c r="B352" s="4" t="s">
        <v>26</v>
      </c>
      <c r="C352" s="4" t="s">
        <v>406</v>
      </c>
      <c r="D352" s="4" t="s">
        <v>407</v>
      </c>
      <c r="E352" s="5">
        <v>45870</v>
      </c>
      <c r="F352" s="6">
        <v>46054</v>
      </c>
      <c r="G352" s="7">
        <v>42000</v>
      </c>
      <c r="H352" s="7">
        <v>0</v>
      </c>
      <c r="I352" s="7">
        <f t="shared" si="72"/>
        <v>42000</v>
      </c>
      <c r="J352" s="7">
        <v>1205.4000000000001</v>
      </c>
      <c r="K352" s="7">
        <v>724.92</v>
      </c>
      <c r="L352" s="7">
        <v>1276.8</v>
      </c>
      <c r="M352" s="7">
        <v>1310.5</v>
      </c>
      <c r="N352" s="7">
        <f t="shared" si="73"/>
        <v>4517.6200000000008</v>
      </c>
      <c r="O352" s="7">
        <f t="shared" si="74"/>
        <v>37482.379999999997</v>
      </c>
    </row>
    <row r="353" spans="1:15" x14ac:dyDescent="0.25">
      <c r="A353" s="4" t="s">
        <v>85</v>
      </c>
      <c r="B353" s="4" t="s">
        <v>26</v>
      </c>
      <c r="C353" s="4" t="s">
        <v>406</v>
      </c>
      <c r="D353" s="4" t="s">
        <v>408</v>
      </c>
      <c r="E353" s="5">
        <v>45748</v>
      </c>
      <c r="F353" s="6">
        <v>46113</v>
      </c>
      <c r="G353" s="7">
        <v>42000</v>
      </c>
      <c r="H353" s="7">
        <v>0</v>
      </c>
      <c r="I353" s="7">
        <f t="shared" si="72"/>
        <v>42000</v>
      </c>
      <c r="J353" s="7">
        <v>1205.4000000000001</v>
      </c>
      <c r="K353" s="7">
        <v>724.92</v>
      </c>
      <c r="L353" s="7">
        <v>1276.8</v>
      </c>
      <c r="M353" s="7">
        <v>25</v>
      </c>
      <c r="N353" s="7">
        <f t="shared" si="73"/>
        <v>3232.12</v>
      </c>
      <c r="O353" s="7">
        <f t="shared" si="74"/>
        <v>38767.879999999997</v>
      </c>
    </row>
    <row r="354" spans="1:15" x14ac:dyDescent="0.25">
      <c r="A354" s="4" t="s">
        <v>86</v>
      </c>
      <c r="B354" s="4" t="s">
        <v>26</v>
      </c>
      <c r="C354" s="4" t="s">
        <v>406</v>
      </c>
      <c r="D354" s="4" t="s">
        <v>408</v>
      </c>
      <c r="E354" s="5" t="s">
        <v>409</v>
      </c>
      <c r="F354" s="6">
        <v>46023</v>
      </c>
      <c r="G354" s="7">
        <v>55000</v>
      </c>
      <c r="H354" s="7">
        <v>0</v>
      </c>
      <c r="I354" s="7">
        <f t="shared" si="72"/>
        <v>55000</v>
      </c>
      <c r="J354" s="7">
        <v>1578.5</v>
      </c>
      <c r="K354" s="7">
        <v>2559.6799999999998</v>
      </c>
      <c r="L354" s="7">
        <v>1672</v>
      </c>
      <c r="M354" s="7">
        <v>25</v>
      </c>
      <c r="N354" s="7">
        <f t="shared" si="73"/>
        <v>5835.18</v>
      </c>
      <c r="O354" s="7">
        <f t="shared" si="74"/>
        <v>49164.82</v>
      </c>
    </row>
    <row r="355" spans="1:15" x14ac:dyDescent="0.25">
      <c r="A355" s="4" t="s">
        <v>90</v>
      </c>
      <c r="B355" s="4" t="s">
        <v>26</v>
      </c>
      <c r="C355" s="4" t="s">
        <v>406</v>
      </c>
      <c r="D355" s="4" t="s">
        <v>407</v>
      </c>
      <c r="E355" s="5">
        <v>45839</v>
      </c>
      <c r="F355" s="6">
        <v>46023</v>
      </c>
      <c r="G355" s="7">
        <v>55000</v>
      </c>
      <c r="H355" s="7">
        <v>0</v>
      </c>
      <c r="I355" s="7">
        <f t="shared" si="72"/>
        <v>55000</v>
      </c>
      <c r="J355" s="7">
        <v>1578.5</v>
      </c>
      <c r="K355" s="7">
        <v>2559.6799999999998</v>
      </c>
      <c r="L355" s="7">
        <v>1672</v>
      </c>
      <c r="M355" s="7">
        <v>25</v>
      </c>
      <c r="N355" s="7">
        <f t="shared" si="73"/>
        <v>5835.18</v>
      </c>
      <c r="O355" s="7">
        <f t="shared" si="74"/>
        <v>49164.82</v>
      </c>
    </row>
    <row r="356" spans="1:15" x14ac:dyDescent="0.25">
      <c r="A356" s="4" t="s">
        <v>91</v>
      </c>
      <c r="B356" s="4" t="s">
        <v>26</v>
      </c>
      <c r="C356" s="4" t="s">
        <v>406</v>
      </c>
      <c r="D356" s="4" t="s">
        <v>408</v>
      </c>
      <c r="E356" s="5">
        <v>45962</v>
      </c>
      <c r="F356" s="6">
        <v>46143</v>
      </c>
      <c r="G356" s="7">
        <v>55000</v>
      </c>
      <c r="H356" s="7">
        <v>0</v>
      </c>
      <c r="I356" s="7">
        <f t="shared" si="72"/>
        <v>55000</v>
      </c>
      <c r="J356" s="7">
        <v>1578.5</v>
      </c>
      <c r="K356" s="7">
        <v>2559.6799999999998</v>
      </c>
      <c r="L356" s="7">
        <v>1672</v>
      </c>
      <c r="M356" s="7">
        <v>25</v>
      </c>
      <c r="N356" s="7">
        <f t="shared" si="73"/>
        <v>5835.18</v>
      </c>
      <c r="O356" s="7">
        <f t="shared" si="74"/>
        <v>49164.82</v>
      </c>
    </row>
    <row r="357" spans="1:15" x14ac:dyDescent="0.25">
      <c r="A357" s="4" t="s">
        <v>51</v>
      </c>
      <c r="B357" s="4" t="s">
        <v>52</v>
      </c>
      <c r="C357" s="4" t="s">
        <v>406</v>
      </c>
      <c r="D357" s="4" t="s">
        <v>407</v>
      </c>
      <c r="E357" s="5">
        <v>45901</v>
      </c>
      <c r="F357" s="6">
        <v>46082</v>
      </c>
      <c r="G357" s="7">
        <v>50000</v>
      </c>
      <c r="H357" s="7">
        <v>0</v>
      </c>
      <c r="I357" s="7">
        <f t="shared" si="72"/>
        <v>50000</v>
      </c>
      <c r="J357" s="7">
        <v>1435</v>
      </c>
      <c r="K357" s="7">
        <v>1854</v>
      </c>
      <c r="L357" s="7">
        <v>1520</v>
      </c>
      <c r="M357" s="7">
        <v>25</v>
      </c>
      <c r="N357" s="7">
        <f t="shared" si="73"/>
        <v>4834</v>
      </c>
      <c r="O357" s="7">
        <f t="shared" si="74"/>
        <v>45166</v>
      </c>
    </row>
    <row r="358" spans="1:15" x14ac:dyDescent="0.25">
      <c r="A358" s="4" t="s">
        <v>39</v>
      </c>
      <c r="B358" s="4" t="s">
        <v>40</v>
      </c>
      <c r="C358" s="4" t="s">
        <v>406</v>
      </c>
      <c r="D358" s="4" t="s">
        <v>408</v>
      </c>
      <c r="E358" s="5">
        <v>45870</v>
      </c>
      <c r="F358" s="6">
        <v>46054</v>
      </c>
      <c r="G358" s="7">
        <v>40000</v>
      </c>
      <c r="H358" s="7">
        <v>0</v>
      </c>
      <c r="I358" s="7">
        <f t="shared" si="72"/>
        <v>40000</v>
      </c>
      <c r="J358" s="7">
        <v>1148</v>
      </c>
      <c r="K358" s="7">
        <v>0</v>
      </c>
      <c r="L358" s="7">
        <v>1216</v>
      </c>
      <c r="M358" s="7">
        <v>10583.03</v>
      </c>
      <c r="N358" s="7">
        <f t="shared" si="73"/>
        <v>12947.03</v>
      </c>
      <c r="O358" s="7">
        <f t="shared" si="74"/>
        <v>27052.97</v>
      </c>
    </row>
    <row r="359" spans="1:15" ht="15.75" thickBot="1" x14ac:dyDescent="0.3">
      <c r="D359" s="4">
        <v>48</v>
      </c>
      <c r="G359" s="12">
        <f>SUM(G311:G358)</f>
        <v>3072577.9699999997</v>
      </c>
      <c r="H359" s="12">
        <f t="shared" ref="H359:O359" si="75">SUM(H311:H358)</f>
        <v>0</v>
      </c>
      <c r="I359" s="12">
        <f t="shared" si="75"/>
        <v>3072577.9699999997</v>
      </c>
      <c r="J359" s="12">
        <f t="shared" si="75"/>
        <v>88182.989999999962</v>
      </c>
      <c r="K359" s="12">
        <f t="shared" si="75"/>
        <v>212410.88999999984</v>
      </c>
      <c r="L359" s="12">
        <f t="shared" si="75"/>
        <v>93406.370000000024</v>
      </c>
      <c r="M359" s="12">
        <f t="shared" si="75"/>
        <v>201393.59</v>
      </c>
      <c r="N359" s="12">
        <f t="shared" si="75"/>
        <v>595393.8400000002</v>
      </c>
      <c r="O359" s="12">
        <f t="shared" si="75"/>
        <v>2477184.13</v>
      </c>
    </row>
    <row r="362" spans="1:15" x14ac:dyDescent="0.25">
      <c r="A362" s="8" t="s">
        <v>157</v>
      </c>
    </row>
    <row r="363" spans="1:15" x14ac:dyDescent="0.25">
      <c r="A363" s="9" t="s">
        <v>0</v>
      </c>
      <c r="B363" s="9" t="s">
        <v>401</v>
      </c>
      <c r="C363" s="9" t="s">
        <v>402</v>
      </c>
      <c r="D363" s="9" t="s">
        <v>403</v>
      </c>
      <c r="E363" s="10" t="s">
        <v>410</v>
      </c>
      <c r="F363" s="10" t="s">
        <v>405</v>
      </c>
      <c r="G363" s="11" t="s">
        <v>1</v>
      </c>
      <c r="H363" s="11" t="s">
        <v>2</v>
      </c>
      <c r="I363" s="11" t="s">
        <v>3</v>
      </c>
      <c r="J363" s="11" t="s">
        <v>4</v>
      </c>
      <c r="K363" s="11" t="s">
        <v>5</v>
      </c>
      <c r="L363" s="11" t="s">
        <v>6</v>
      </c>
      <c r="M363" s="11" t="s">
        <v>7</v>
      </c>
      <c r="N363" s="11" t="s">
        <v>8</v>
      </c>
      <c r="O363" s="11" t="s">
        <v>9</v>
      </c>
    </row>
    <row r="364" spans="1:15" x14ac:dyDescent="0.25">
      <c r="A364" s="4" t="s">
        <v>159</v>
      </c>
      <c r="B364" s="4" t="s">
        <v>54</v>
      </c>
      <c r="C364" s="4" t="s">
        <v>406</v>
      </c>
      <c r="D364" s="4" t="s">
        <v>408</v>
      </c>
      <c r="E364" s="5">
        <v>45901</v>
      </c>
      <c r="F364" s="6">
        <v>46082</v>
      </c>
      <c r="G364" s="7">
        <v>70000</v>
      </c>
      <c r="H364" s="7">
        <v>0</v>
      </c>
      <c r="I364" s="7">
        <f t="shared" ref="I364:I366" si="76">+G364+H364</f>
        <v>70000</v>
      </c>
      <c r="J364" s="7">
        <v>2009</v>
      </c>
      <c r="K364" s="7">
        <v>5368.48</v>
      </c>
      <c r="L364" s="7">
        <v>2128</v>
      </c>
      <c r="M364" s="7">
        <v>25</v>
      </c>
      <c r="N364" s="7">
        <f>+M364+L364+K364+J364</f>
        <v>9530.48</v>
      </c>
      <c r="O364" s="7">
        <f>+I364-N364</f>
        <v>60469.520000000004</v>
      </c>
    </row>
    <row r="365" spans="1:15" x14ac:dyDescent="0.25">
      <c r="A365" s="4" t="s">
        <v>158</v>
      </c>
      <c r="B365" s="4" t="s">
        <v>97</v>
      </c>
      <c r="C365" s="4" t="s">
        <v>406</v>
      </c>
      <c r="D365" s="4" t="s">
        <v>407</v>
      </c>
      <c r="E365" s="5">
        <v>45839</v>
      </c>
      <c r="F365" s="6">
        <v>46023</v>
      </c>
      <c r="G365" s="7">
        <v>50000</v>
      </c>
      <c r="H365" s="7">
        <v>0</v>
      </c>
      <c r="I365" s="7">
        <f t="shared" si="76"/>
        <v>50000</v>
      </c>
      <c r="J365" s="7">
        <v>1435</v>
      </c>
      <c r="K365" s="7">
        <v>1854</v>
      </c>
      <c r="L365" s="7">
        <v>1520</v>
      </c>
      <c r="M365" s="7">
        <v>25</v>
      </c>
      <c r="N365" s="7">
        <f>+M365+L365+K365+J365</f>
        <v>4834</v>
      </c>
      <c r="O365" s="7">
        <f>+I365-N365</f>
        <v>45166</v>
      </c>
    </row>
    <row r="366" spans="1:15" x14ac:dyDescent="0.25">
      <c r="A366" s="4" t="s">
        <v>160</v>
      </c>
      <c r="B366" s="4" t="s">
        <v>26</v>
      </c>
      <c r="C366" s="4" t="s">
        <v>406</v>
      </c>
      <c r="D366" s="4" t="s">
        <v>408</v>
      </c>
      <c r="E366" s="5">
        <v>45901</v>
      </c>
      <c r="F366" s="6">
        <v>46082</v>
      </c>
      <c r="G366" s="7">
        <v>40000</v>
      </c>
      <c r="H366" s="7">
        <v>0</v>
      </c>
      <c r="I366" s="7">
        <f t="shared" si="76"/>
        <v>40000</v>
      </c>
      <c r="J366" s="7">
        <v>1148</v>
      </c>
      <c r="K366" s="7">
        <v>0</v>
      </c>
      <c r="L366" s="7">
        <v>1216</v>
      </c>
      <c r="M366" s="7">
        <v>25</v>
      </c>
      <c r="N366" s="7">
        <f>+M366+L366+K366+J366</f>
        <v>2389</v>
      </c>
      <c r="O366" s="7">
        <f>+I366-N366</f>
        <v>37611</v>
      </c>
    </row>
    <row r="367" spans="1:15" ht="15.75" thickBot="1" x14ac:dyDescent="0.3">
      <c r="D367" s="4">
        <v>3</v>
      </c>
      <c r="G367" s="12">
        <f>SUM(G364:G366)</f>
        <v>160000</v>
      </c>
      <c r="H367" s="12">
        <f t="shared" ref="H367:O367" si="77">SUM(H364:H366)</f>
        <v>0</v>
      </c>
      <c r="I367" s="12">
        <f t="shared" si="77"/>
        <v>160000</v>
      </c>
      <c r="J367" s="12">
        <f t="shared" si="77"/>
        <v>4592</v>
      </c>
      <c r="K367" s="12">
        <f t="shared" si="77"/>
        <v>7222.48</v>
      </c>
      <c r="L367" s="12">
        <f t="shared" si="77"/>
        <v>4864</v>
      </c>
      <c r="M367" s="12">
        <f t="shared" si="77"/>
        <v>75</v>
      </c>
      <c r="N367" s="12">
        <f t="shared" si="77"/>
        <v>16753.48</v>
      </c>
      <c r="O367" s="12">
        <f t="shared" si="77"/>
        <v>143246.52000000002</v>
      </c>
    </row>
    <row r="369" spans="1:15" x14ac:dyDescent="0.25">
      <c r="A369" s="8" t="s">
        <v>123</v>
      </c>
    </row>
    <row r="370" spans="1:15" x14ac:dyDescent="0.25">
      <c r="A370" s="9" t="s">
        <v>0</v>
      </c>
      <c r="B370" s="9" t="s">
        <v>401</v>
      </c>
      <c r="C370" s="9" t="s">
        <v>402</v>
      </c>
      <c r="D370" s="9" t="s">
        <v>403</v>
      </c>
      <c r="E370" s="10" t="s">
        <v>410</v>
      </c>
      <c r="F370" s="10" t="s">
        <v>405</v>
      </c>
      <c r="G370" s="11" t="s">
        <v>1</v>
      </c>
      <c r="H370" s="11" t="s">
        <v>2</v>
      </c>
      <c r="I370" s="11" t="s">
        <v>3</v>
      </c>
      <c r="J370" s="11" t="s">
        <v>4</v>
      </c>
      <c r="K370" s="11" t="s">
        <v>5</v>
      </c>
      <c r="L370" s="11" t="s">
        <v>6</v>
      </c>
      <c r="M370" s="11" t="s">
        <v>7</v>
      </c>
      <c r="N370" s="11" t="s">
        <v>8</v>
      </c>
      <c r="O370" s="11" t="s">
        <v>9</v>
      </c>
    </row>
    <row r="371" spans="1:15" x14ac:dyDescent="0.25">
      <c r="A371" s="4" t="s">
        <v>125</v>
      </c>
      <c r="B371" s="4" t="s">
        <v>54</v>
      </c>
      <c r="C371" s="4" t="s">
        <v>406</v>
      </c>
      <c r="D371" s="4" t="s">
        <v>408</v>
      </c>
      <c r="E371" s="5">
        <v>45931</v>
      </c>
      <c r="F371" s="6">
        <v>46113</v>
      </c>
      <c r="G371" s="7">
        <v>60000</v>
      </c>
      <c r="H371" s="7">
        <v>0</v>
      </c>
      <c r="I371" s="7">
        <f t="shared" ref="I371:I372" si="78">+G371+H371</f>
        <v>60000</v>
      </c>
      <c r="J371" s="7">
        <v>1722</v>
      </c>
      <c r="K371" s="7">
        <v>3486.68</v>
      </c>
      <c r="L371" s="7">
        <v>1824</v>
      </c>
      <c r="M371" s="7">
        <v>25</v>
      </c>
      <c r="N371" s="7">
        <f>+M371+L371+K371+J371</f>
        <v>7057.68</v>
      </c>
      <c r="O371" s="7">
        <f>+I371-N371</f>
        <v>52942.32</v>
      </c>
    </row>
    <row r="372" spans="1:15" x14ac:dyDescent="0.25">
      <c r="A372" s="4" t="s">
        <v>124</v>
      </c>
      <c r="B372" s="4" t="s">
        <v>97</v>
      </c>
      <c r="C372" s="4" t="s">
        <v>406</v>
      </c>
      <c r="D372" s="4" t="s">
        <v>408</v>
      </c>
      <c r="E372" s="6">
        <v>45962</v>
      </c>
      <c r="F372" s="6">
        <v>46143</v>
      </c>
      <c r="G372" s="7">
        <v>50000</v>
      </c>
      <c r="H372" s="7">
        <v>0</v>
      </c>
      <c r="I372" s="7">
        <f t="shared" si="78"/>
        <v>50000</v>
      </c>
      <c r="J372" s="7">
        <v>1435</v>
      </c>
      <c r="K372" s="7">
        <v>1854</v>
      </c>
      <c r="L372" s="7">
        <v>1520</v>
      </c>
      <c r="M372" s="7">
        <v>19925</v>
      </c>
      <c r="N372" s="7">
        <f>+M372+L372+K372+J372</f>
        <v>24734</v>
      </c>
      <c r="O372" s="7">
        <f>+I372-N372</f>
        <v>25266</v>
      </c>
    </row>
    <row r="373" spans="1:15" ht="15.75" thickBot="1" x14ac:dyDescent="0.3">
      <c r="D373" s="4">
        <v>2</v>
      </c>
      <c r="G373" s="12">
        <f>SUM(G371:G372)</f>
        <v>110000</v>
      </c>
      <c r="H373" s="12">
        <f t="shared" ref="H373:O373" si="79">SUM(H371:H372)</f>
        <v>0</v>
      </c>
      <c r="I373" s="12">
        <f t="shared" si="79"/>
        <v>110000</v>
      </c>
      <c r="J373" s="12">
        <f t="shared" si="79"/>
        <v>3157</v>
      </c>
      <c r="K373" s="12">
        <f t="shared" si="79"/>
        <v>5340.68</v>
      </c>
      <c r="L373" s="12">
        <f t="shared" si="79"/>
        <v>3344</v>
      </c>
      <c r="M373" s="12">
        <f t="shared" si="79"/>
        <v>19950</v>
      </c>
      <c r="N373" s="12">
        <f t="shared" si="79"/>
        <v>31791.68</v>
      </c>
      <c r="O373" s="12">
        <f t="shared" si="79"/>
        <v>78208.320000000007</v>
      </c>
    </row>
    <row r="375" spans="1:15" x14ac:dyDescent="0.25">
      <c r="A375" s="8" t="s">
        <v>146</v>
      </c>
    </row>
    <row r="376" spans="1:15" x14ac:dyDescent="0.25">
      <c r="A376" s="9" t="s">
        <v>0</v>
      </c>
      <c r="B376" s="9" t="s">
        <v>401</v>
      </c>
      <c r="C376" s="9" t="s">
        <v>402</v>
      </c>
      <c r="D376" s="9" t="s">
        <v>403</v>
      </c>
      <c r="E376" s="10" t="s">
        <v>410</v>
      </c>
      <c r="F376" s="10" t="s">
        <v>405</v>
      </c>
      <c r="G376" s="11" t="s">
        <v>1</v>
      </c>
      <c r="H376" s="11" t="s">
        <v>2</v>
      </c>
      <c r="I376" s="11" t="s">
        <v>3</v>
      </c>
      <c r="J376" s="11" t="s">
        <v>4</v>
      </c>
      <c r="K376" s="11" t="s">
        <v>5</v>
      </c>
      <c r="L376" s="11" t="s">
        <v>6</v>
      </c>
      <c r="M376" s="11" t="s">
        <v>7</v>
      </c>
      <c r="N376" s="11" t="s">
        <v>8</v>
      </c>
      <c r="O376" s="11" t="s">
        <v>9</v>
      </c>
    </row>
    <row r="377" spans="1:15" x14ac:dyDescent="0.25">
      <c r="A377" s="4" t="s">
        <v>147</v>
      </c>
      <c r="B377" s="4" t="s">
        <v>148</v>
      </c>
      <c r="C377" s="4" t="s">
        <v>406</v>
      </c>
      <c r="D377" s="4" t="s">
        <v>407</v>
      </c>
      <c r="E377" s="5">
        <v>45901</v>
      </c>
      <c r="F377" s="6">
        <v>46082</v>
      </c>
      <c r="G377" s="7">
        <v>90000</v>
      </c>
      <c r="H377" s="7">
        <v>0</v>
      </c>
      <c r="I377" s="7">
        <f t="shared" ref="I377:I383" si="80">+G377+H377</f>
        <v>90000</v>
      </c>
      <c r="J377" s="7">
        <v>2583</v>
      </c>
      <c r="K377" s="7">
        <v>9273.17</v>
      </c>
      <c r="L377" s="7">
        <v>2736</v>
      </c>
      <c r="M377" s="7">
        <v>4506.74</v>
      </c>
      <c r="N377" s="7">
        <f t="shared" ref="N377:N383" si="81">+M377+L377+K377+J377</f>
        <v>19098.91</v>
      </c>
      <c r="O377" s="7">
        <f t="shared" ref="O377:O383" si="82">+I377-N377</f>
        <v>70901.09</v>
      </c>
    </row>
    <row r="378" spans="1:15" x14ac:dyDescent="0.25">
      <c r="A378" s="4" t="s">
        <v>149</v>
      </c>
      <c r="B378" s="4" t="s">
        <v>97</v>
      </c>
      <c r="C378" s="4" t="s">
        <v>406</v>
      </c>
      <c r="D378" s="4" t="s">
        <v>408</v>
      </c>
      <c r="E378" s="6">
        <v>45992</v>
      </c>
      <c r="F378" s="6">
        <v>46174</v>
      </c>
      <c r="G378" s="7">
        <v>50000</v>
      </c>
      <c r="H378" s="7">
        <v>0</v>
      </c>
      <c r="I378" s="7">
        <f t="shared" si="80"/>
        <v>50000</v>
      </c>
      <c r="J378" s="7">
        <v>1435</v>
      </c>
      <c r="K378" s="7">
        <v>1854</v>
      </c>
      <c r="L378" s="7">
        <v>1520</v>
      </c>
      <c r="M378" s="7">
        <v>25</v>
      </c>
      <c r="N378" s="7">
        <f t="shared" si="81"/>
        <v>4834</v>
      </c>
      <c r="O378" s="7">
        <f t="shared" si="82"/>
        <v>45166</v>
      </c>
    </row>
    <row r="379" spans="1:15" x14ac:dyDescent="0.25">
      <c r="A379" s="4" t="s">
        <v>150</v>
      </c>
      <c r="B379" s="4" t="s">
        <v>97</v>
      </c>
      <c r="C379" s="4" t="s">
        <v>406</v>
      </c>
      <c r="D379" s="4" t="s">
        <v>408</v>
      </c>
      <c r="E379" s="6">
        <v>45992</v>
      </c>
      <c r="F379" s="6">
        <v>46174</v>
      </c>
      <c r="G379" s="7">
        <v>50000</v>
      </c>
      <c r="H379" s="7">
        <v>0</v>
      </c>
      <c r="I379" s="7">
        <f t="shared" si="80"/>
        <v>50000</v>
      </c>
      <c r="J379" s="7">
        <v>1435</v>
      </c>
      <c r="K379" s="7">
        <v>1854</v>
      </c>
      <c r="L379" s="7">
        <v>1520</v>
      </c>
      <c r="M379" s="7">
        <v>25</v>
      </c>
      <c r="N379" s="7">
        <f t="shared" si="81"/>
        <v>4834</v>
      </c>
      <c r="O379" s="7">
        <f t="shared" si="82"/>
        <v>45166</v>
      </c>
    </row>
    <row r="380" spans="1:15" x14ac:dyDescent="0.25">
      <c r="A380" s="4" t="s">
        <v>151</v>
      </c>
      <c r="B380" s="4" t="s">
        <v>97</v>
      </c>
      <c r="C380" s="4" t="s">
        <v>406</v>
      </c>
      <c r="D380" s="4" t="s">
        <v>408</v>
      </c>
      <c r="E380" s="6">
        <v>45992</v>
      </c>
      <c r="F380" s="6">
        <v>46174</v>
      </c>
      <c r="G380" s="7">
        <v>50000</v>
      </c>
      <c r="H380" s="7">
        <v>0</v>
      </c>
      <c r="I380" s="7">
        <f t="shared" si="80"/>
        <v>50000</v>
      </c>
      <c r="J380" s="7">
        <v>1435</v>
      </c>
      <c r="K380" s="7">
        <v>1854</v>
      </c>
      <c r="L380" s="7">
        <v>1520</v>
      </c>
      <c r="M380" s="7">
        <v>25</v>
      </c>
      <c r="N380" s="7">
        <f t="shared" si="81"/>
        <v>4834</v>
      </c>
      <c r="O380" s="7">
        <f t="shared" si="82"/>
        <v>45166</v>
      </c>
    </row>
    <row r="381" spans="1:15" x14ac:dyDescent="0.25">
      <c r="A381" s="4" t="s">
        <v>152</v>
      </c>
      <c r="B381" s="4" t="s">
        <v>97</v>
      </c>
      <c r="C381" s="4" t="s">
        <v>406</v>
      </c>
      <c r="D381" s="4" t="s">
        <v>408</v>
      </c>
      <c r="E381" s="5">
        <v>45901</v>
      </c>
      <c r="F381" s="6">
        <v>46082</v>
      </c>
      <c r="G381" s="7">
        <v>50000</v>
      </c>
      <c r="H381" s="7">
        <v>0</v>
      </c>
      <c r="I381" s="7">
        <f t="shared" si="80"/>
        <v>50000</v>
      </c>
      <c r="J381" s="7">
        <v>1435</v>
      </c>
      <c r="K381" s="7">
        <v>1566.03</v>
      </c>
      <c r="L381" s="7">
        <v>1520</v>
      </c>
      <c r="M381" s="7">
        <v>14901.95</v>
      </c>
      <c r="N381" s="7">
        <f t="shared" si="81"/>
        <v>19422.98</v>
      </c>
      <c r="O381" s="7">
        <f t="shared" si="82"/>
        <v>30577.02</v>
      </c>
    </row>
    <row r="382" spans="1:15" s="17" customFormat="1" x14ac:dyDescent="0.25">
      <c r="A382" s="14" t="s">
        <v>154</v>
      </c>
      <c r="B382" s="14" t="s">
        <v>31</v>
      </c>
      <c r="C382" s="14" t="s">
        <v>406</v>
      </c>
      <c r="D382" s="14" t="s">
        <v>408</v>
      </c>
      <c r="E382" s="15">
        <v>45870</v>
      </c>
      <c r="F382" s="16">
        <v>46054</v>
      </c>
      <c r="G382" s="13">
        <v>76000</v>
      </c>
      <c r="H382" s="13">
        <v>0</v>
      </c>
      <c r="I382" s="13">
        <f>+G382+H382</f>
        <v>76000</v>
      </c>
      <c r="J382" s="13">
        <v>2181.1999999999998</v>
      </c>
      <c r="K382" s="13">
        <v>6497.56</v>
      </c>
      <c r="L382" s="13">
        <v>2310.4</v>
      </c>
      <c r="M382" s="13">
        <v>25</v>
      </c>
      <c r="N382" s="13">
        <f>+M382+L382+K382+J382</f>
        <v>11014.16</v>
      </c>
      <c r="O382" s="13">
        <f>+I382-N382</f>
        <v>64985.84</v>
      </c>
    </row>
    <row r="383" spans="1:15" x14ac:dyDescent="0.25">
      <c r="A383" s="4" t="s">
        <v>153</v>
      </c>
      <c r="B383" s="4" t="s">
        <v>26</v>
      </c>
      <c r="C383" s="4" t="s">
        <v>406</v>
      </c>
      <c r="D383" s="4" t="s">
        <v>407</v>
      </c>
      <c r="E383" s="5">
        <v>45870</v>
      </c>
      <c r="F383" s="6">
        <v>46023</v>
      </c>
      <c r="G383" s="7">
        <v>55000</v>
      </c>
      <c r="H383" s="7">
        <v>0</v>
      </c>
      <c r="I383" s="7">
        <f t="shared" si="80"/>
        <v>55000</v>
      </c>
      <c r="J383" s="7">
        <v>1578.5</v>
      </c>
      <c r="K383" s="7">
        <v>2559.6799999999998</v>
      </c>
      <c r="L383" s="7">
        <v>1672</v>
      </c>
      <c r="M383" s="7">
        <v>1946.47</v>
      </c>
      <c r="N383" s="7">
        <f t="shared" si="81"/>
        <v>7756.65</v>
      </c>
      <c r="O383" s="7">
        <f t="shared" si="82"/>
        <v>47243.35</v>
      </c>
    </row>
    <row r="384" spans="1:15" ht="15.75" thickBot="1" x14ac:dyDescent="0.3">
      <c r="D384" s="4">
        <v>7</v>
      </c>
      <c r="G384" s="12">
        <f>SUM(G377:G383)</f>
        <v>421000</v>
      </c>
      <c r="H384" s="12">
        <f>SUM(H377:H383)</f>
        <v>0</v>
      </c>
      <c r="I384" s="12">
        <f>SUM(I377:I383)</f>
        <v>421000</v>
      </c>
      <c r="J384" s="12">
        <f>SUM(J377:J383)</f>
        <v>12082.7</v>
      </c>
      <c r="K384" s="12">
        <f>SUM(K377:K383)</f>
        <v>25458.440000000002</v>
      </c>
      <c r="L384" s="12">
        <f>SUM(L377:L383)</f>
        <v>12798.4</v>
      </c>
      <c r="M384" s="12">
        <f>SUM(M377:M383)</f>
        <v>21455.160000000003</v>
      </c>
      <c r="N384" s="12">
        <f>SUM(N377:N383)</f>
        <v>71794.7</v>
      </c>
      <c r="O384" s="12">
        <f>SUM(O377:O383)</f>
        <v>349205.29999999993</v>
      </c>
    </row>
    <row r="386" spans="1:15" x14ac:dyDescent="0.25">
      <c r="A386" s="8" t="s">
        <v>181</v>
      </c>
    </row>
    <row r="387" spans="1:15" x14ac:dyDescent="0.25">
      <c r="A387" s="9" t="s">
        <v>0</v>
      </c>
      <c r="B387" s="9" t="s">
        <v>401</v>
      </c>
      <c r="C387" s="9" t="s">
        <v>402</v>
      </c>
      <c r="D387" s="9" t="s">
        <v>403</v>
      </c>
      <c r="E387" s="10" t="s">
        <v>410</v>
      </c>
      <c r="F387" s="10" t="s">
        <v>405</v>
      </c>
      <c r="G387" s="11" t="s">
        <v>1</v>
      </c>
      <c r="H387" s="11" t="s">
        <v>2</v>
      </c>
      <c r="I387" s="11" t="s">
        <v>3</v>
      </c>
      <c r="J387" s="11" t="s">
        <v>4</v>
      </c>
      <c r="K387" s="11" t="s">
        <v>5</v>
      </c>
      <c r="L387" s="11" t="s">
        <v>6</v>
      </c>
      <c r="M387" s="11" t="s">
        <v>7</v>
      </c>
      <c r="N387" s="11" t="s">
        <v>8</v>
      </c>
      <c r="O387" s="11" t="s">
        <v>9</v>
      </c>
    </row>
    <row r="388" spans="1:15" x14ac:dyDescent="0.25">
      <c r="A388" s="4" t="s">
        <v>182</v>
      </c>
      <c r="B388" s="4" t="s">
        <v>54</v>
      </c>
      <c r="C388" s="4" t="s">
        <v>406</v>
      </c>
      <c r="D388" s="4" t="s">
        <v>407</v>
      </c>
      <c r="E388" s="5">
        <v>45839</v>
      </c>
      <c r="F388" s="6">
        <v>46023</v>
      </c>
      <c r="G388" s="7">
        <v>70000</v>
      </c>
      <c r="H388" s="7">
        <v>0</v>
      </c>
      <c r="I388" s="7">
        <f t="shared" ref="I388:I391" si="83">+G388+H388</f>
        <v>70000</v>
      </c>
      <c r="J388" s="7">
        <v>2009</v>
      </c>
      <c r="K388" s="7">
        <v>4984.5200000000004</v>
      </c>
      <c r="L388" s="7">
        <v>2128</v>
      </c>
      <c r="M388" s="7">
        <v>1944.78</v>
      </c>
      <c r="N388" s="7">
        <f>+M388+L388+K388+J388</f>
        <v>11066.3</v>
      </c>
      <c r="O388" s="7">
        <f>+I388-N388</f>
        <v>58933.7</v>
      </c>
    </row>
    <row r="389" spans="1:15" x14ac:dyDescent="0.25">
      <c r="A389" s="4" t="s">
        <v>185</v>
      </c>
      <c r="B389" s="4" t="s">
        <v>97</v>
      </c>
      <c r="C389" s="4" t="s">
        <v>406</v>
      </c>
      <c r="D389" s="4" t="s">
        <v>407</v>
      </c>
      <c r="E389" s="6">
        <v>45992</v>
      </c>
      <c r="F389" s="6">
        <v>46174</v>
      </c>
      <c r="G389" s="7">
        <v>50000</v>
      </c>
      <c r="H389" s="7">
        <v>0</v>
      </c>
      <c r="I389" s="7">
        <f t="shared" si="83"/>
        <v>50000</v>
      </c>
      <c r="J389" s="7">
        <v>1435</v>
      </c>
      <c r="K389" s="7">
        <v>1854</v>
      </c>
      <c r="L389" s="7">
        <v>1520</v>
      </c>
      <c r="M389" s="7">
        <v>25</v>
      </c>
      <c r="N389" s="7">
        <f>+M389+L389+K389+J389</f>
        <v>4834</v>
      </c>
      <c r="O389" s="7">
        <f>+I389-N389</f>
        <v>45166</v>
      </c>
    </row>
    <row r="390" spans="1:15" x14ac:dyDescent="0.25">
      <c r="A390" s="4" t="s">
        <v>183</v>
      </c>
      <c r="B390" s="4" t="s">
        <v>26</v>
      </c>
      <c r="C390" s="4" t="s">
        <v>406</v>
      </c>
      <c r="D390" s="4" t="s">
        <v>407</v>
      </c>
      <c r="E390" s="6">
        <v>45992</v>
      </c>
      <c r="F390" s="6">
        <v>46174</v>
      </c>
      <c r="G390" s="7">
        <v>55000</v>
      </c>
      <c r="H390" s="7">
        <v>0</v>
      </c>
      <c r="I390" s="7">
        <f t="shared" si="83"/>
        <v>55000</v>
      </c>
      <c r="J390" s="7">
        <v>1578.5</v>
      </c>
      <c r="K390" s="7">
        <v>2271.71</v>
      </c>
      <c r="L390" s="7">
        <v>1672</v>
      </c>
      <c r="M390" s="7">
        <v>1944.78</v>
      </c>
      <c r="N390" s="7">
        <f>+M390+L390+K390+J390</f>
        <v>7466.99</v>
      </c>
      <c r="O390" s="7">
        <f>+I390-N390</f>
        <v>47533.01</v>
      </c>
    </row>
    <row r="391" spans="1:15" x14ac:dyDescent="0.25">
      <c r="A391" s="4" t="s">
        <v>184</v>
      </c>
      <c r="B391" s="4" t="s">
        <v>26</v>
      </c>
      <c r="C391" s="4" t="s">
        <v>406</v>
      </c>
      <c r="D391" s="4" t="s">
        <v>407</v>
      </c>
      <c r="E391" s="6">
        <v>45962</v>
      </c>
      <c r="F391" s="6">
        <v>46143</v>
      </c>
      <c r="G391" s="7">
        <v>40000</v>
      </c>
      <c r="H391" s="7">
        <v>0</v>
      </c>
      <c r="I391" s="7">
        <f t="shared" si="83"/>
        <v>40000</v>
      </c>
      <c r="J391" s="7">
        <v>1148</v>
      </c>
      <c r="K391" s="7">
        <v>442.65</v>
      </c>
      <c r="L391" s="7">
        <v>1216</v>
      </c>
      <c r="M391" s="7">
        <v>25</v>
      </c>
      <c r="N391" s="7">
        <f>+M391+L391+K391+J391</f>
        <v>2831.65</v>
      </c>
      <c r="O391" s="7">
        <f>+I391-N391</f>
        <v>37168.35</v>
      </c>
    </row>
    <row r="392" spans="1:15" ht="15.75" thickBot="1" x14ac:dyDescent="0.3">
      <c r="D392" s="4">
        <v>4</v>
      </c>
      <c r="G392" s="12">
        <f>SUM(G388:G391)</f>
        <v>215000</v>
      </c>
      <c r="H392" s="12">
        <f t="shared" ref="H392:O392" si="84">SUM(H388:H391)</f>
        <v>0</v>
      </c>
      <c r="I392" s="12">
        <f t="shared" si="84"/>
        <v>215000</v>
      </c>
      <c r="J392" s="12">
        <f t="shared" si="84"/>
        <v>6170.5</v>
      </c>
      <c r="K392" s="12">
        <f t="shared" si="84"/>
        <v>9552.8799999999992</v>
      </c>
      <c r="L392" s="12">
        <f t="shared" si="84"/>
        <v>6536</v>
      </c>
      <c r="M392" s="12">
        <f t="shared" si="84"/>
        <v>3939.56</v>
      </c>
      <c r="N392" s="12">
        <f t="shared" si="84"/>
        <v>26198.940000000002</v>
      </c>
      <c r="O392" s="12">
        <f t="shared" si="84"/>
        <v>188801.06</v>
      </c>
    </row>
    <row r="394" spans="1:15" x14ac:dyDescent="0.25">
      <c r="A394" s="8" t="s">
        <v>126</v>
      </c>
    </row>
    <row r="395" spans="1:15" x14ac:dyDescent="0.25">
      <c r="A395" s="9" t="s">
        <v>0</v>
      </c>
      <c r="B395" s="9" t="s">
        <v>401</v>
      </c>
      <c r="C395" s="9" t="s">
        <v>402</v>
      </c>
      <c r="D395" s="9" t="s">
        <v>403</v>
      </c>
      <c r="E395" s="10" t="s">
        <v>410</v>
      </c>
      <c r="F395" s="10" t="s">
        <v>405</v>
      </c>
      <c r="G395" s="11" t="s">
        <v>1</v>
      </c>
      <c r="H395" s="11" t="s">
        <v>2</v>
      </c>
      <c r="I395" s="11" t="s">
        <v>3</v>
      </c>
      <c r="J395" s="11" t="s">
        <v>4</v>
      </c>
      <c r="K395" s="11" t="s">
        <v>5</v>
      </c>
      <c r="L395" s="11" t="s">
        <v>6</v>
      </c>
      <c r="M395" s="11" t="s">
        <v>7</v>
      </c>
      <c r="N395" s="11" t="s">
        <v>8</v>
      </c>
      <c r="O395" s="11" t="s">
        <v>9</v>
      </c>
    </row>
    <row r="396" spans="1:15" x14ac:dyDescent="0.25">
      <c r="A396" s="4" t="s">
        <v>127</v>
      </c>
      <c r="B396" s="4" t="s">
        <v>97</v>
      </c>
      <c r="C396" s="4" t="s">
        <v>406</v>
      </c>
      <c r="D396" s="4" t="s">
        <v>408</v>
      </c>
      <c r="E396" s="6">
        <v>45962</v>
      </c>
      <c r="F396" s="6">
        <v>46143</v>
      </c>
      <c r="G396" s="7">
        <v>50000</v>
      </c>
      <c r="H396" s="7">
        <v>0</v>
      </c>
      <c r="I396" s="7">
        <f t="shared" ref="I396:I398" si="85">+G396+H396</f>
        <v>50000</v>
      </c>
      <c r="J396" s="7">
        <v>1435</v>
      </c>
      <c r="K396" s="7">
        <v>1854</v>
      </c>
      <c r="L396" s="7">
        <v>1520</v>
      </c>
      <c r="M396" s="7">
        <v>25</v>
      </c>
      <c r="N396" s="7">
        <f>+M396+L396+K396+J396</f>
        <v>4834</v>
      </c>
      <c r="O396" s="7">
        <f>+I396-N396</f>
        <v>45166</v>
      </c>
    </row>
    <row r="397" spans="1:15" x14ac:dyDescent="0.25">
      <c r="A397" s="4" t="s">
        <v>128</v>
      </c>
      <c r="B397" s="4" t="s">
        <v>97</v>
      </c>
      <c r="C397" s="4" t="s">
        <v>406</v>
      </c>
      <c r="D397" s="4" t="s">
        <v>408</v>
      </c>
      <c r="E397" s="6">
        <v>45962</v>
      </c>
      <c r="F397" s="6">
        <v>46143</v>
      </c>
      <c r="G397" s="7">
        <v>70000</v>
      </c>
      <c r="H397" s="7">
        <v>0</v>
      </c>
      <c r="I397" s="7">
        <f t="shared" si="85"/>
        <v>70000</v>
      </c>
      <c r="J397" s="7">
        <v>2009</v>
      </c>
      <c r="K397" s="7">
        <v>5368.48</v>
      </c>
      <c r="L397" s="7">
        <v>2128</v>
      </c>
      <c r="M397" s="7">
        <v>25</v>
      </c>
      <c r="N397" s="7">
        <f>+M397+L397+K397+J397</f>
        <v>9530.48</v>
      </c>
      <c r="O397" s="7">
        <f>+I397-N397</f>
        <v>60469.520000000004</v>
      </c>
    </row>
    <row r="398" spans="1:15" x14ac:dyDescent="0.25">
      <c r="A398" s="4" t="s">
        <v>129</v>
      </c>
      <c r="B398" s="4" t="s">
        <v>26</v>
      </c>
      <c r="C398" s="4" t="s">
        <v>406</v>
      </c>
      <c r="D398" s="4" t="s">
        <v>407</v>
      </c>
      <c r="E398" s="6">
        <v>45962</v>
      </c>
      <c r="F398" s="6">
        <v>46143</v>
      </c>
      <c r="G398" s="7">
        <v>50000</v>
      </c>
      <c r="H398" s="7">
        <v>0</v>
      </c>
      <c r="I398" s="7">
        <f t="shared" si="85"/>
        <v>50000</v>
      </c>
      <c r="J398" s="7">
        <v>1435</v>
      </c>
      <c r="K398" s="7">
        <v>1854</v>
      </c>
      <c r="L398" s="7">
        <v>1520</v>
      </c>
      <c r="M398" s="7">
        <v>25</v>
      </c>
      <c r="N398" s="7">
        <f>+M398+L398+K398+J398</f>
        <v>4834</v>
      </c>
      <c r="O398" s="7">
        <f>+I398-N398</f>
        <v>45166</v>
      </c>
    </row>
    <row r="399" spans="1:15" ht="15.75" thickBot="1" x14ac:dyDescent="0.3">
      <c r="D399" s="4">
        <v>3</v>
      </c>
      <c r="G399" s="12">
        <f>SUM(G396:G398)</f>
        <v>170000</v>
      </c>
      <c r="H399" s="12">
        <f t="shared" ref="H399:O399" si="86">SUM(H396:H398)</f>
        <v>0</v>
      </c>
      <c r="I399" s="12">
        <f t="shared" si="86"/>
        <v>170000</v>
      </c>
      <c r="J399" s="12">
        <f t="shared" si="86"/>
        <v>4879</v>
      </c>
      <c r="K399" s="12">
        <f t="shared" si="86"/>
        <v>9076.48</v>
      </c>
      <c r="L399" s="12">
        <f t="shared" si="86"/>
        <v>5168</v>
      </c>
      <c r="M399" s="12">
        <f t="shared" si="86"/>
        <v>75</v>
      </c>
      <c r="N399" s="12">
        <f t="shared" si="86"/>
        <v>19198.48</v>
      </c>
      <c r="O399" s="12">
        <f t="shared" si="86"/>
        <v>150801.52000000002</v>
      </c>
    </row>
    <row r="401" spans="1:15" x14ac:dyDescent="0.25">
      <c r="A401" s="8" t="s">
        <v>186</v>
      </c>
    </row>
    <row r="402" spans="1:15" x14ac:dyDescent="0.25">
      <c r="A402" s="9" t="s">
        <v>0</v>
      </c>
      <c r="B402" s="9" t="s">
        <v>401</v>
      </c>
      <c r="C402" s="9" t="s">
        <v>402</v>
      </c>
      <c r="D402" s="9" t="s">
        <v>403</v>
      </c>
      <c r="E402" s="10" t="s">
        <v>410</v>
      </c>
      <c r="F402" s="10" t="s">
        <v>405</v>
      </c>
      <c r="G402" s="11" t="s">
        <v>1</v>
      </c>
      <c r="H402" s="11" t="s">
        <v>2</v>
      </c>
      <c r="I402" s="11" t="s">
        <v>3</v>
      </c>
      <c r="J402" s="11" t="s">
        <v>4</v>
      </c>
      <c r="K402" s="11" t="s">
        <v>5</v>
      </c>
      <c r="L402" s="11" t="s">
        <v>6</v>
      </c>
      <c r="M402" s="11" t="s">
        <v>7</v>
      </c>
      <c r="N402" s="11" t="s">
        <v>8</v>
      </c>
      <c r="O402" s="11" t="s">
        <v>9</v>
      </c>
    </row>
    <row r="403" spans="1:15" x14ac:dyDescent="0.25">
      <c r="A403" s="4" t="s">
        <v>188</v>
      </c>
      <c r="B403" s="4" t="s">
        <v>54</v>
      </c>
      <c r="C403" s="4" t="s">
        <v>406</v>
      </c>
      <c r="D403" s="4" t="s">
        <v>408</v>
      </c>
      <c r="E403" s="5">
        <v>45839</v>
      </c>
      <c r="F403" s="6">
        <v>46023</v>
      </c>
      <c r="G403" s="7">
        <v>70000</v>
      </c>
      <c r="H403" s="7">
        <v>0</v>
      </c>
      <c r="I403" s="7">
        <f t="shared" ref="I403:I405" si="87">+G403+H403</f>
        <v>70000</v>
      </c>
      <c r="J403" s="7">
        <v>2009</v>
      </c>
      <c r="K403" s="7">
        <v>5368.48</v>
      </c>
      <c r="L403" s="7">
        <v>2128</v>
      </c>
      <c r="M403" s="7">
        <v>25</v>
      </c>
      <c r="N403" s="7">
        <f>+M403+L403+K403+J403</f>
        <v>9530.48</v>
      </c>
      <c r="O403" s="7">
        <f>+I403-N403</f>
        <v>60469.520000000004</v>
      </c>
    </row>
    <row r="404" spans="1:15" x14ac:dyDescent="0.25">
      <c r="A404" s="4" t="s">
        <v>187</v>
      </c>
      <c r="B404" s="4" t="s">
        <v>97</v>
      </c>
      <c r="C404" s="4" t="s">
        <v>406</v>
      </c>
      <c r="D404" s="4" t="s">
        <v>407</v>
      </c>
      <c r="E404" s="5">
        <v>45870</v>
      </c>
      <c r="F404" s="6">
        <v>46054</v>
      </c>
      <c r="G404" s="7">
        <v>50000</v>
      </c>
      <c r="H404" s="7">
        <v>0</v>
      </c>
      <c r="I404" s="7">
        <f t="shared" si="87"/>
        <v>50000</v>
      </c>
      <c r="J404" s="7">
        <v>1435</v>
      </c>
      <c r="K404" s="7">
        <v>1854</v>
      </c>
      <c r="L404" s="7">
        <v>1520</v>
      </c>
      <c r="M404" s="7">
        <v>25</v>
      </c>
      <c r="N404" s="7">
        <f>+M404+L404+K404+J404</f>
        <v>4834</v>
      </c>
      <c r="O404" s="7">
        <f>+I404-N404</f>
        <v>45166</v>
      </c>
    </row>
    <row r="405" spans="1:15" x14ac:dyDescent="0.25">
      <c r="A405" s="4" t="s">
        <v>189</v>
      </c>
      <c r="B405" s="4" t="s">
        <v>97</v>
      </c>
      <c r="C405" s="4" t="s">
        <v>406</v>
      </c>
      <c r="D405" s="4" t="s">
        <v>408</v>
      </c>
      <c r="E405" s="5">
        <v>45931</v>
      </c>
      <c r="F405" s="6">
        <v>46113</v>
      </c>
      <c r="G405" s="7">
        <v>50000</v>
      </c>
      <c r="H405" s="7">
        <v>0</v>
      </c>
      <c r="I405" s="7">
        <f t="shared" si="87"/>
        <v>50000</v>
      </c>
      <c r="J405" s="7">
        <v>1435</v>
      </c>
      <c r="K405" s="7">
        <v>1854</v>
      </c>
      <c r="L405" s="7">
        <v>1520</v>
      </c>
      <c r="M405" s="7">
        <v>25</v>
      </c>
      <c r="N405" s="7">
        <f>+M405+L405+K405+J405</f>
        <v>4834</v>
      </c>
      <c r="O405" s="7">
        <f>+I405-N405</f>
        <v>45166</v>
      </c>
    </row>
    <row r="406" spans="1:15" ht="15.75" thickBot="1" x14ac:dyDescent="0.3">
      <c r="D406" s="4">
        <v>3</v>
      </c>
      <c r="G406" s="12">
        <f>SUM(G403:G405)</f>
        <v>170000</v>
      </c>
      <c r="H406" s="12">
        <f t="shared" ref="H406:O406" si="88">SUM(H403:H405)</f>
        <v>0</v>
      </c>
      <c r="I406" s="12">
        <f t="shared" si="88"/>
        <v>170000</v>
      </c>
      <c r="J406" s="12">
        <f t="shared" si="88"/>
        <v>4879</v>
      </c>
      <c r="K406" s="12">
        <f t="shared" si="88"/>
        <v>9076.48</v>
      </c>
      <c r="L406" s="12">
        <f t="shared" si="88"/>
        <v>5168</v>
      </c>
      <c r="M406" s="12">
        <f t="shared" si="88"/>
        <v>75</v>
      </c>
      <c r="N406" s="12">
        <f t="shared" si="88"/>
        <v>19198.48</v>
      </c>
      <c r="O406" s="12">
        <f t="shared" si="88"/>
        <v>150801.52000000002</v>
      </c>
    </row>
    <row r="408" spans="1:15" x14ac:dyDescent="0.25">
      <c r="A408" s="8" t="s">
        <v>92</v>
      </c>
    </row>
    <row r="409" spans="1:15" x14ac:dyDescent="0.25">
      <c r="A409" s="9" t="s">
        <v>0</v>
      </c>
      <c r="B409" s="9" t="s">
        <v>401</v>
      </c>
      <c r="C409" s="9" t="s">
        <v>402</v>
      </c>
      <c r="D409" s="9" t="s">
        <v>403</v>
      </c>
      <c r="E409" s="10" t="s">
        <v>410</v>
      </c>
      <c r="F409" s="10" t="s">
        <v>405</v>
      </c>
      <c r="G409" s="11" t="s">
        <v>1</v>
      </c>
      <c r="H409" s="11" t="s">
        <v>2</v>
      </c>
      <c r="I409" s="11" t="s">
        <v>3</v>
      </c>
      <c r="J409" s="11" t="s">
        <v>4</v>
      </c>
      <c r="K409" s="11" t="s">
        <v>5</v>
      </c>
      <c r="L409" s="11" t="s">
        <v>6</v>
      </c>
      <c r="M409" s="11" t="s">
        <v>7</v>
      </c>
      <c r="N409" s="11" t="s">
        <v>8</v>
      </c>
      <c r="O409" s="11" t="s">
        <v>9</v>
      </c>
    </row>
    <row r="410" spans="1:15" x14ac:dyDescent="0.25">
      <c r="A410" s="4" t="s">
        <v>94</v>
      </c>
      <c r="B410" s="4" t="s">
        <v>54</v>
      </c>
      <c r="C410" s="4" t="s">
        <v>406</v>
      </c>
      <c r="D410" s="4" t="s">
        <v>407</v>
      </c>
      <c r="E410" s="6">
        <v>45962</v>
      </c>
      <c r="F410" s="6">
        <v>46143</v>
      </c>
      <c r="G410" s="7">
        <v>70000</v>
      </c>
      <c r="H410" s="7">
        <v>0</v>
      </c>
      <c r="I410" s="7">
        <f t="shared" ref="I410:I411" si="89">+G410+H410</f>
        <v>70000</v>
      </c>
      <c r="J410" s="7">
        <v>2009</v>
      </c>
      <c r="K410" s="7">
        <v>5368.48</v>
      </c>
      <c r="L410" s="7">
        <v>2128</v>
      </c>
      <c r="M410" s="7">
        <v>25</v>
      </c>
      <c r="N410" s="7">
        <f>+M410+L410+K410+J410</f>
        <v>9530.48</v>
      </c>
      <c r="O410" s="7">
        <f>+I410-N410</f>
        <v>60469.520000000004</v>
      </c>
    </row>
    <row r="411" spans="1:15" x14ac:dyDescent="0.25">
      <c r="A411" s="4" t="s">
        <v>93</v>
      </c>
      <c r="B411" s="4" t="s">
        <v>26</v>
      </c>
      <c r="C411" s="4" t="s">
        <v>406</v>
      </c>
      <c r="D411" s="4" t="s">
        <v>407</v>
      </c>
      <c r="E411" s="5">
        <v>45962</v>
      </c>
      <c r="F411" s="6">
        <v>46143</v>
      </c>
      <c r="G411" s="7">
        <v>55000</v>
      </c>
      <c r="H411" s="7">
        <v>0</v>
      </c>
      <c r="I411" s="7">
        <f t="shared" si="89"/>
        <v>55000</v>
      </c>
      <c r="J411" s="7">
        <v>1578.5</v>
      </c>
      <c r="K411" s="7">
        <v>2559.6799999999998</v>
      </c>
      <c r="L411" s="7">
        <v>1672</v>
      </c>
      <c r="M411" s="7">
        <v>25</v>
      </c>
      <c r="N411" s="7">
        <f>+M411+L411+K411+J411</f>
        <v>5835.18</v>
      </c>
      <c r="O411" s="7">
        <f>+I411-N411</f>
        <v>49164.82</v>
      </c>
    </row>
    <row r="412" spans="1:15" ht="15.75" thickBot="1" x14ac:dyDescent="0.3">
      <c r="D412" s="4">
        <v>2</v>
      </c>
      <c r="G412" s="12">
        <f>SUM(G410:G411)</f>
        <v>125000</v>
      </c>
      <c r="H412" s="12">
        <f t="shared" ref="H412:O412" si="90">SUM(H410:H411)</f>
        <v>0</v>
      </c>
      <c r="I412" s="12">
        <f t="shared" si="90"/>
        <v>125000</v>
      </c>
      <c r="J412" s="12">
        <f t="shared" si="90"/>
        <v>3587.5</v>
      </c>
      <c r="K412" s="12">
        <f t="shared" si="90"/>
        <v>7928.16</v>
      </c>
      <c r="L412" s="12">
        <f t="shared" si="90"/>
        <v>3800</v>
      </c>
      <c r="M412" s="12">
        <f t="shared" si="90"/>
        <v>50</v>
      </c>
      <c r="N412" s="12">
        <f t="shared" si="90"/>
        <v>15365.66</v>
      </c>
      <c r="O412" s="12">
        <f t="shared" si="90"/>
        <v>109634.34</v>
      </c>
    </row>
    <row r="414" spans="1:15" x14ac:dyDescent="0.25">
      <c r="A414" s="8" t="s">
        <v>139</v>
      </c>
    </row>
    <row r="415" spans="1:15" x14ac:dyDescent="0.25">
      <c r="A415" s="9" t="s">
        <v>0</v>
      </c>
      <c r="B415" s="9" t="s">
        <v>401</v>
      </c>
      <c r="C415" s="9" t="s">
        <v>402</v>
      </c>
      <c r="D415" s="9" t="s">
        <v>403</v>
      </c>
      <c r="E415" s="10" t="s">
        <v>410</v>
      </c>
      <c r="F415" s="10" t="s">
        <v>405</v>
      </c>
      <c r="G415" s="11" t="s">
        <v>1</v>
      </c>
      <c r="H415" s="11" t="s">
        <v>2</v>
      </c>
      <c r="I415" s="11" t="s">
        <v>3</v>
      </c>
      <c r="J415" s="11" t="s">
        <v>4</v>
      </c>
      <c r="K415" s="11" t="s">
        <v>5</v>
      </c>
      <c r="L415" s="11" t="s">
        <v>6</v>
      </c>
      <c r="M415" s="11" t="s">
        <v>7</v>
      </c>
      <c r="N415" s="11" t="s">
        <v>8</v>
      </c>
      <c r="O415" s="11" t="s">
        <v>9</v>
      </c>
    </row>
    <row r="416" spans="1:15" x14ac:dyDescent="0.25">
      <c r="A416" s="4" t="s">
        <v>142</v>
      </c>
      <c r="B416" s="4" t="s">
        <v>54</v>
      </c>
      <c r="C416" s="4" t="s">
        <v>406</v>
      </c>
      <c r="D416" s="4" t="s">
        <v>408</v>
      </c>
      <c r="E416" s="5">
        <v>45901</v>
      </c>
      <c r="F416" s="6">
        <v>46082</v>
      </c>
      <c r="G416" s="7">
        <v>70000</v>
      </c>
      <c r="H416" s="7">
        <v>0</v>
      </c>
      <c r="I416" s="7">
        <f t="shared" ref="I416:I419" si="91">+G416+H416</f>
        <v>70000</v>
      </c>
      <c r="J416" s="7">
        <v>2009</v>
      </c>
      <c r="K416" s="7">
        <v>5368.48</v>
      </c>
      <c r="L416" s="7">
        <v>2128</v>
      </c>
      <c r="M416" s="7">
        <v>25</v>
      </c>
      <c r="N416" s="7">
        <f>+M416+L416+K416+J416</f>
        <v>9530.48</v>
      </c>
      <c r="O416" s="7">
        <f>+I416-N416</f>
        <v>60469.520000000004</v>
      </c>
    </row>
    <row r="417" spans="1:15" s="17" customFormat="1" x14ac:dyDescent="0.25">
      <c r="A417" s="14" t="s">
        <v>143</v>
      </c>
      <c r="B417" s="14" t="s">
        <v>97</v>
      </c>
      <c r="C417" s="14" t="s">
        <v>406</v>
      </c>
      <c r="D417" s="14" t="s">
        <v>407</v>
      </c>
      <c r="E417" s="15">
        <v>45901</v>
      </c>
      <c r="F417" s="16">
        <v>46082</v>
      </c>
      <c r="G417" s="13">
        <v>50000</v>
      </c>
      <c r="H417" s="13">
        <v>0</v>
      </c>
      <c r="I417" s="13">
        <f>+G417+H417</f>
        <v>50000</v>
      </c>
      <c r="J417" s="13">
        <v>1435</v>
      </c>
      <c r="K417" s="13">
        <v>1854</v>
      </c>
      <c r="L417" s="13">
        <v>1520</v>
      </c>
      <c r="M417" s="13">
        <v>25</v>
      </c>
      <c r="N417" s="13">
        <f>+M417+L417+K417+J417</f>
        <v>4834</v>
      </c>
      <c r="O417" s="13">
        <f>+I417-N417</f>
        <v>45166</v>
      </c>
    </row>
    <row r="418" spans="1:15" x14ac:dyDescent="0.25">
      <c r="A418" s="4" t="s">
        <v>144</v>
      </c>
      <c r="B418" s="4" t="s">
        <v>145</v>
      </c>
      <c r="C418" s="4" t="s">
        <v>406</v>
      </c>
      <c r="D418" s="4" t="s">
        <v>408</v>
      </c>
      <c r="E418" s="5">
        <v>45901</v>
      </c>
      <c r="F418" s="6">
        <v>46082</v>
      </c>
      <c r="G418" s="7">
        <v>30000</v>
      </c>
      <c r="H418" s="7">
        <v>0</v>
      </c>
      <c r="I418" s="7">
        <f t="shared" si="91"/>
        <v>30000</v>
      </c>
      <c r="J418" s="7">
        <v>861</v>
      </c>
      <c r="K418" s="7">
        <v>0</v>
      </c>
      <c r="L418" s="7">
        <v>912</v>
      </c>
      <c r="M418" s="7">
        <v>25</v>
      </c>
      <c r="N418" s="7">
        <f>+M418+L418+K418+J418</f>
        <v>1798</v>
      </c>
      <c r="O418" s="7">
        <f>+I418-N418</f>
        <v>28202</v>
      </c>
    </row>
    <row r="419" spans="1:15" x14ac:dyDescent="0.25">
      <c r="A419" s="4" t="s">
        <v>140</v>
      </c>
      <c r="B419" s="4" t="s">
        <v>141</v>
      </c>
      <c r="C419" s="4" t="s">
        <v>406</v>
      </c>
      <c r="D419" s="4" t="s">
        <v>407</v>
      </c>
      <c r="E419" s="5">
        <v>45901</v>
      </c>
      <c r="F419" s="6">
        <v>46082</v>
      </c>
      <c r="G419" s="7">
        <v>42000</v>
      </c>
      <c r="H419" s="7">
        <v>0</v>
      </c>
      <c r="I419" s="7">
        <f t="shared" si="91"/>
        <v>42000</v>
      </c>
      <c r="J419" s="7">
        <v>1205.4000000000001</v>
      </c>
      <c r="K419" s="7">
        <v>0</v>
      </c>
      <c r="L419" s="7">
        <v>1276.8</v>
      </c>
      <c r="M419" s="7">
        <v>25</v>
      </c>
      <c r="N419" s="7">
        <f>+M419+L419+K419+J419</f>
        <v>2507.1999999999998</v>
      </c>
      <c r="O419" s="7">
        <f>+I419-N419</f>
        <v>39492.800000000003</v>
      </c>
    </row>
    <row r="420" spans="1:15" ht="15.75" thickBot="1" x14ac:dyDescent="0.3">
      <c r="D420" s="4">
        <v>4</v>
      </c>
      <c r="G420" s="12">
        <f>SUM(G416:G419)</f>
        <v>192000</v>
      </c>
      <c r="H420" s="12">
        <f>SUM(H416:H419)</f>
        <v>0</v>
      </c>
      <c r="I420" s="12">
        <f>SUM(I416:I419)</f>
        <v>192000</v>
      </c>
      <c r="J420" s="12">
        <f>SUM(J416:J419)</f>
        <v>5510.4</v>
      </c>
      <c r="K420" s="12">
        <f>SUM(K416:K419)</f>
        <v>7222.48</v>
      </c>
      <c r="L420" s="12">
        <f>SUM(L416:L419)</f>
        <v>5836.8</v>
      </c>
      <c r="M420" s="12">
        <f>SUM(M416:M419)</f>
        <v>100</v>
      </c>
      <c r="N420" s="12">
        <f>SUM(N416:N419)</f>
        <v>18669.68</v>
      </c>
      <c r="O420" s="12">
        <f>SUM(O416:O419)</f>
        <v>173330.32</v>
      </c>
    </row>
    <row r="422" spans="1:15" x14ac:dyDescent="0.25">
      <c r="A422" s="8" t="s">
        <v>111</v>
      </c>
    </row>
    <row r="423" spans="1:15" x14ac:dyDescent="0.25">
      <c r="A423" s="9" t="s">
        <v>0</v>
      </c>
      <c r="B423" s="9" t="s">
        <v>401</v>
      </c>
      <c r="C423" s="9" t="s">
        <v>402</v>
      </c>
      <c r="D423" s="9" t="s">
        <v>403</v>
      </c>
      <c r="E423" s="10" t="s">
        <v>410</v>
      </c>
      <c r="F423" s="10" t="s">
        <v>405</v>
      </c>
      <c r="G423" s="11" t="s">
        <v>1</v>
      </c>
      <c r="H423" s="11" t="s">
        <v>2</v>
      </c>
      <c r="I423" s="11" t="s">
        <v>3</v>
      </c>
      <c r="J423" s="11" t="s">
        <v>4</v>
      </c>
      <c r="K423" s="11" t="s">
        <v>5</v>
      </c>
      <c r="L423" s="11" t="s">
        <v>6</v>
      </c>
      <c r="M423" s="11" t="s">
        <v>7</v>
      </c>
      <c r="N423" s="11" t="s">
        <v>8</v>
      </c>
      <c r="O423" s="11" t="s">
        <v>9</v>
      </c>
    </row>
    <row r="424" spans="1:15" x14ac:dyDescent="0.25">
      <c r="A424" s="4" t="s">
        <v>112</v>
      </c>
      <c r="B424" s="4" t="s">
        <v>12</v>
      </c>
      <c r="C424" s="4" t="s">
        <v>406</v>
      </c>
      <c r="D424" s="4" t="s">
        <v>408</v>
      </c>
      <c r="E424" s="6">
        <v>45962</v>
      </c>
      <c r="F424" s="6">
        <v>46143</v>
      </c>
      <c r="G424" s="7">
        <v>51577.97</v>
      </c>
      <c r="H424" s="7">
        <v>0</v>
      </c>
      <c r="I424" s="7">
        <f t="shared" ref="I424:I425" si="92">+G424+H424</f>
        <v>51577.97</v>
      </c>
      <c r="J424" s="7">
        <v>1480.29</v>
      </c>
      <c r="K424" s="7">
        <v>2076.71</v>
      </c>
      <c r="L424" s="7">
        <v>1567.97</v>
      </c>
      <c r="M424" s="7">
        <v>30463.02</v>
      </c>
      <c r="N424" s="7">
        <f>+M424+L424+K424+J424</f>
        <v>35587.990000000005</v>
      </c>
      <c r="O424" s="7">
        <f>+I424-N424</f>
        <v>15989.979999999996</v>
      </c>
    </row>
    <row r="425" spans="1:15" x14ac:dyDescent="0.25">
      <c r="A425" s="4" t="s">
        <v>113</v>
      </c>
      <c r="B425" s="4" t="s">
        <v>26</v>
      </c>
      <c r="C425" s="4" t="s">
        <v>406</v>
      </c>
      <c r="D425" s="4" t="s">
        <v>407</v>
      </c>
      <c r="E425" s="5">
        <v>45901</v>
      </c>
      <c r="F425" s="6">
        <v>46082</v>
      </c>
      <c r="G425" s="7">
        <v>55000</v>
      </c>
      <c r="H425" s="7">
        <v>0</v>
      </c>
      <c r="I425" s="7">
        <f t="shared" si="92"/>
        <v>55000</v>
      </c>
      <c r="J425" s="7">
        <v>1578.5</v>
      </c>
      <c r="K425" s="7">
        <v>2559.6799999999998</v>
      </c>
      <c r="L425" s="7">
        <v>1672</v>
      </c>
      <c r="M425" s="7">
        <v>25</v>
      </c>
      <c r="N425" s="7">
        <f>+M425+L425+K425+J425</f>
        <v>5835.18</v>
      </c>
      <c r="O425" s="7">
        <f>+I425-N425</f>
        <v>49164.82</v>
      </c>
    </row>
    <row r="426" spans="1:15" ht="15.75" thickBot="1" x14ac:dyDescent="0.3">
      <c r="D426" s="4">
        <v>2</v>
      </c>
      <c r="G426" s="12">
        <f>SUM(G424:G425)</f>
        <v>106577.97</v>
      </c>
      <c r="H426" s="12">
        <f t="shared" ref="H426:O426" si="93">SUM(H424:H425)</f>
        <v>0</v>
      </c>
      <c r="I426" s="12">
        <f t="shared" si="93"/>
        <v>106577.97</v>
      </c>
      <c r="J426" s="12">
        <f t="shared" si="93"/>
        <v>3058.79</v>
      </c>
      <c r="K426" s="12">
        <f t="shared" si="93"/>
        <v>4636.3899999999994</v>
      </c>
      <c r="L426" s="12">
        <f t="shared" si="93"/>
        <v>3239.9700000000003</v>
      </c>
      <c r="M426" s="12">
        <f t="shared" si="93"/>
        <v>30488.02</v>
      </c>
      <c r="N426" s="12">
        <f t="shared" si="93"/>
        <v>41423.170000000006</v>
      </c>
      <c r="O426" s="12">
        <f t="shared" si="93"/>
        <v>65154.799999999996</v>
      </c>
    </row>
    <row r="428" spans="1:15" x14ac:dyDescent="0.25">
      <c r="A428" s="8" t="s">
        <v>130</v>
      </c>
    </row>
    <row r="429" spans="1:15" x14ac:dyDescent="0.25">
      <c r="A429" s="9" t="s">
        <v>0</v>
      </c>
      <c r="B429" s="9" t="s">
        <v>401</v>
      </c>
      <c r="C429" s="9" t="s">
        <v>402</v>
      </c>
      <c r="D429" s="9" t="s">
        <v>403</v>
      </c>
      <c r="E429" s="10" t="s">
        <v>410</v>
      </c>
      <c r="F429" s="10" t="s">
        <v>405</v>
      </c>
      <c r="G429" s="11" t="s">
        <v>1</v>
      </c>
      <c r="H429" s="11" t="s">
        <v>2</v>
      </c>
      <c r="I429" s="11" t="s">
        <v>3</v>
      </c>
      <c r="J429" s="11" t="s">
        <v>4</v>
      </c>
      <c r="K429" s="11" t="s">
        <v>5</v>
      </c>
      <c r="L429" s="11" t="s">
        <v>6</v>
      </c>
      <c r="M429" s="11" t="s">
        <v>7</v>
      </c>
      <c r="N429" s="11" t="s">
        <v>8</v>
      </c>
      <c r="O429" s="11" t="s">
        <v>9</v>
      </c>
    </row>
    <row r="430" spans="1:15" x14ac:dyDescent="0.25">
      <c r="A430" s="4" t="s">
        <v>132</v>
      </c>
      <c r="B430" s="4" t="s">
        <v>54</v>
      </c>
      <c r="C430" s="4" t="s">
        <v>406</v>
      </c>
      <c r="D430" s="4" t="s">
        <v>408</v>
      </c>
      <c r="E430" s="6">
        <v>45962</v>
      </c>
      <c r="F430" s="6">
        <v>46143</v>
      </c>
      <c r="G430" s="7">
        <v>70000</v>
      </c>
      <c r="H430" s="7">
        <v>0</v>
      </c>
      <c r="I430" s="7">
        <f t="shared" ref="I430:I431" si="94">+G430+H430</f>
        <v>70000</v>
      </c>
      <c r="J430" s="7">
        <v>2009</v>
      </c>
      <c r="K430" s="7">
        <v>5368.48</v>
      </c>
      <c r="L430" s="7">
        <v>2128</v>
      </c>
      <c r="M430" s="7">
        <v>25</v>
      </c>
      <c r="N430" s="7">
        <f>+M430+L430+K430+J430</f>
        <v>9530.48</v>
      </c>
      <c r="O430" s="7">
        <f>+I430-N430</f>
        <v>60469.520000000004</v>
      </c>
    </row>
    <row r="431" spans="1:15" x14ac:dyDescent="0.25">
      <c r="A431" s="4" t="s">
        <v>131</v>
      </c>
      <c r="B431" s="4" t="s">
        <v>97</v>
      </c>
      <c r="C431" s="4" t="s">
        <v>406</v>
      </c>
      <c r="D431" s="4" t="s">
        <v>408</v>
      </c>
      <c r="E431" s="6">
        <v>45962</v>
      </c>
      <c r="F431" s="6">
        <v>46143</v>
      </c>
      <c r="G431" s="7">
        <v>50000</v>
      </c>
      <c r="H431" s="7">
        <v>0</v>
      </c>
      <c r="I431" s="7">
        <f t="shared" si="94"/>
        <v>50000</v>
      </c>
      <c r="J431" s="7">
        <v>1435</v>
      </c>
      <c r="K431" s="7">
        <v>1854</v>
      </c>
      <c r="L431" s="7">
        <v>1520</v>
      </c>
      <c r="M431" s="7">
        <v>1308.3599999999999</v>
      </c>
      <c r="N431" s="7">
        <f>+M431+L431+K431+J431</f>
        <v>6117.36</v>
      </c>
      <c r="O431" s="7">
        <f>+I431-N431</f>
        <v>43882.64</v>
      </c>
    </row>
    <row r="432" spans="1:15" ht="15.75" thickBot="1" x14ac:dyDescent="0.3">
      <c r="D432" s="4">
        <v>2</v>
      </c>
      <c r="G432" s="12">
        <f>SUM(G430:G431)</f>
        <v>120000</v>
      </c>
      <c r="H432" s="12">
        <f t="shared" ref="H432:O432" si="95">SUM(H430:H431)</f>
        <v>0</v>
      </c>
      <c r="I432" s="12">
        <f t="shared" si="95"/>
        <v>120000</v>
      </c>
      <c r="J432" s="12">
        <f t="shared" si="95"/>
        <v>3444</v>
      </c>
      <c r="K432" s="12">
        <f t="shared" si="95"/>
        <v>7222.48</v>
      </c>
      <c r="L432" s="12">
        <f t="shared" si="95"/>
        <v>3648</v>
      </c>
      <c r="M432" s="12">
        <f t="shared" si="95"/>
        <v>1333.36</v>
      </c>
      <c r="N432" s="12">
        <f t="shared" si="95"/>
        <v>15647.84</v>
      </c>
      <c r="O432" s="12">
        <f t="shared" si="95"/>
        <v>104352.16</v>
      </c>
    </row>
    <row r="434" spans="1:15" x14ac:dyDescent="0.25">
      <c r="A434" s="8" t="s">
        <v>95</v>
      </c>
    </row>
    <row r="435" spans="1:15" x14ac:dyDescent="0.25">
      <c r="A435" s="9" t="s">
        <v>0</v>
      </c>
      <c r="B435" s="9" t="s">
        <v>401</v>
      </c>
      <c r="C435" s="9" t="s">
        <v>402</v>
      </c>
      <c r="D435" s="9" t="s">
        <v>403</v>
      </c>
      <c r="E435" s="10" t="s">
        <v>410</v>
      </c>
      <c r="F435" s="10" t="s">
        <v>405</v>
      </c>
      <c r="G435" s="11" t="s">
        <v>1</v>
      </c>
      <c r="H435" s="11" t="s">
        <v>2</v>
      </c>
      <c r="I435" s="11" t="s">
        <v>3</v>
      </c>
      <c r="J435" s="11" t="s">
        <v>4</v>
      </c>
      <c r="K435" s="11" t="s">
        <v>5</v>
      </c>
      <c r="L435" s="11" t="s">
        <v>6</v>
      </c>
      <c r="M435" s="11" t="s">
        <v>7</v>
      </c>
      <c r="N435" s="11" t="s">
        <v>8</v>
      </c>
      <c r="O435" s="11" t="s">
        <v>9</v>
      </c>
    </row>
    <row r="436" spans="1:15" x14ac:dyDescent="0.25">
      <c r="A436" s="4" t="s">
        <v>98</v>
      </c>
      <c r="B436" s="4" t="s">
        <v>54</v>
      </c>
      <c r="C436" s="4" t="s">
        <v>406</v>
      </c>
      <c r="D436" s="4" t="s">
        <v>407</v>
      </c>
      <c r="E436" s="5">
        <v>45839</v>
      </c>
      <c r="F436" s="6">
        <v>46023</v>
      </c>
      <c r="G436" s="7">
        <v>70000</v>
      </c>
      <c r="H436" s="7">
        <v>0</v>
      </c>
      <c r="I436" s="7">
        <f t="shared" ref="I436:I437" si="96">+G436+H436</f>
        <v>70000</v>
      </c>
      <c r="J436" s="7">
        <v>2009</v>
      </c>
      <c r="K436" s="7">
        <v>5368.48</v>
      </c>
      <c r="L436" s="7">
        <v>2128</v>
      </c>
      <c r="M436" s="7">
        <v>25</v>
      </c>
      <c r="N436" s="7">
        <f>+M436+L436+K436+J436</f>
        <v>9530.48</v>
      </c>
      <c r="O436" s="7">
        <f>+I436-N436</f>
        <v>60469.520000000004</v>
      </c>
    </row>
    <row r="437" spans="1:15" x14ac:dyDescent="0.25">
      <c r="A437" s="4" t="s">
        <v>96</v>
      </c>
      <c r="B437" s="4" t="s">
        <v>97</v>
      </c>
      <c r="C437" s="4" t="s">
        <v>406</v>
      </c>
      <c r="D437" s="4" t="s">
        <v>408</v>
      </c>
      <c r="E437" s="5">
        <v>45778</v>
      </c>
      <c r="F437" s="6">
        <v>45962</v>
      </c>
      <c r="G437" s="7">
        <v>50000</v>
      </c>
      <c r="H437" s="7">
        <v>0</v>
      </c>
      <c r="I437" s="7">
        <f t="shared" si="96"/>
        <v>50000</v>
      </c>
      <c r="J437" s="7">
        <v>1435</v>
      </c>
      <c r="K437" s="7">
        <v>1854</v>
      </c>
      <c r="L437" s="7">
        <v>1520</v>
      </c>
      <c r="M437" s="7">
        <v>1305.98</v>
      </c>
      <c r="N437" s="7">
        <f>+M437+L437+K437+J437</f>
        <v>6114.98</v>
      </c>
      <c r="O437" s="7">
        <f>+I437-N437</f>
        <v>43885.020000000004</v>
      </c>
    </row>
    <row r="438" spans="1:15" ht="15.75" thickBot="1" x14ac:dyDescent="0.3">
      <c r="D438" s="4">
        <v>2</v>
      </c>
      <c r="G438" s="12">
        <f>SUM(G436:G437)</f>
        <v>120000</v>
      </c>
      <c r="H438" s="12">
        <f t="shared" ref="H438:O438" si="97">SUM(H436:H437)</f>
        <v>0</v>
      </c>
      <c r="I438" s="12">
        <f t="shared" si="97"/>
        <v>120000</v>
      </c>
      <c r="J438" s="12">
        <f t="shared" si="97"/>
        <v>3444</v>
      </c>
      <c r="K438" s="12">
        <f t="shared" si="97"/>
        <v>7222.48</v>
      </c>
      <c r="L438" s="12">
        <f t="shared" si="97"/>
        <v>3648</v>
      </c>
      <c r="M438" s="12">
        <f t="shared" si="97"/>
        <v>1330.98</v>
      </c>
      <c r="N438" s="12">
        <f t="shared" si="97"/>
        <v>15645.46</v>
      </c>
      <c r="O438" s="12">
        <f t="shared" si="97"/>
        <v>104354.54000000001</v>
      </c>
    </row>
    <row r="440" spans="1:15" x14ac:dyDescent="0.25">
      <c r="A440" s="8" t="s">
        <v>171</v>
      </c>
    </row>
    <row r="441" spans="1:15" x14ac:dyDescent="0.25">
      <c r="A441" s="9" t="s">
        <v>0</v>
      </c>
      <c r="B441" s="9" t="s">
        <v>401</v>
      </c>
      <c r="C441" s="9" t="s">
        <v>402</v>
      </c>
      <c r="D441" s="9" t="s">
        <v>403</v>
      </c>
      <c r="E441" s="10" t="s">
        <v>404</v>
      </c>
      <c r="F441" s="10" t="s">
        <v>405</v>
      </c>
      <c r="G441" s="11" t="s">
        <v>1</v>
      </c>
      <c r="H441" s="11" t="s">
        <v>2</v>
      </c>
      <c r="I441" s="11" t="s">
        <v>3</v>
      </c>
      <c r="J441" s="11" t="s">
        <v>4</v>
      </c>
      <c r="K441" s="11" t="s">
        <v>5</v>
      </c>
      <c r="L441" s="11" t="s">
        <v>6</v>
      </c>
      <c r="M441" s="11" t="s">
        <v>7</v>
      </c>
      <c r="N441" s="11" t="s">
        <v>8</v>
      </c>
      <c r="O441" s="11" t="s">
        <v>9</v>
      </c>
    </row>
    <row r="442" spans="1:15" s="17" customFormat="1" x14ac:dyDescent="0.25">
      <c r="A442" s="14" t="s">
        <v>172</v>
      </c>
      <c r="B442" s="14" t="s">
        <v>97</v>
      </c>
      <c r="C442" s="14" t="s">
        <v>406</v>
      </c>
      <c r="D442" s="14" t="s">
        <v>407</v>
      </c>
      <c r="E442" s="15">
        <v>45839</v>
      </c>
      <c r="F442" s="16">
        <v>46023</v>
      </c>
      <c r="G442" s="13">
        <v>50000</v>
      </c>
      <c r="H442" s="13">
        <v>0</v>
      </c>
      <c r="I442" s="13">
        <f>+G442+H442</f>
        <v>50000</v>
      </c>
      <c r="J442" s="13">
        <v>1435</v>
      </c>
      <c r="K442" s="13">
        <v>1854</v>
      </c>
      <c r="L442" s="13">
        <v>1520</v>
      </c>
      <c r="M442" s="13">
        <v>1946.47</v>
      </c>
      <c r="N442" s="13">
        <f>+M442+L442+K442+J442</f>
        <v>6755.47</v>
      </c>
      <c r="O442" s="13">
        <f>+I442-N442</f>
        <v>43244.53</v>
      </c>
    </row>
    <row r="443" spans="1:15" s="17" customFormat="1" x14ac:dyDescent="0.25">
      <c r="A443" s="14" t="s">
        <v>175</v>
      </c>
      <c r="B443" s="14" t="s">
        <v>97</v>
      </c>
      <c r="C443" s="14" t="s">
        <v>406</v>
      </c>
      <c r="D443" s="14" t="s">
        <v>408</v>
      </c>
      <c r="E443" s="15">
        <v>45901</v>
      </c>
      <c r="F443" s="16">
        <v>46082</v>
      </c>
      <c r="G443" s="13">
        <v>31500</v>
      </c>
      <c r="H443" s="13">
        <v>0</v>
      </c>
      <c r="I443" s="13">
        <f>+G443+H443</f>
        <v>31500</v>
      </c>
      <c r="J443" s="13">
        <v>904.05</v>
      </c>
      <c r="K443" s="13">
        <v>0</v>
      </c>
      <c r="L443" s="13">
        <v>957.6</v>
      </c>
      <c r="M443" s="13">
        <v>987.52</v>
      </c>
      <c r="N443" s="13">
        <f>+M443+L443+K443+J443</f>
        <v>2849.17</v>
      </c>
      <c r="O443" s="13">
        <f>+I443-N443</f>
        <v>28650.83</v>
      </c>
    </row>
    <row r="444" spans="1:15" x14ac:dyDescent="0.25">
      <c r="A444" s="4" t="s">
        <v>173</v>
      </c>
      <c r="B444" s="4" t="s">
        <v>174</v>
      </c>
      <c r="C444" s="4" t="s">
        <v>406</v>
      </c>
      <c r="D444" s="4" t="s">
        <v>407</v>
      </c>
      <c r="E444" s="5">
        <v>45870</v>
      </c>
      <c r="F444" s="6">
        <v>46054</v>
      </c>
      <c r="G444" s="7">
        <v>76000</v>
      </c>
      <c r="H444" s="7">
        <v>0</v>
      </c>
      <c r="I444" s="7">
        <f t="shared" ref="I444:I445" si="98">+G444+H444</f>
        <v>76000</v>
      </c>
      <c r="J444" s="7">
        <v>2181.1999999999998</v>
      </c>
      <c r="K444" s="7">
        <v>6497.56</v>
      </c>
      <c r="L444" s="7">
        <v>2310.4</v>
      </c>
      <c r="M444" s="7">
        <v>25308</v>
      </c>
      <c r="N444" s="7">
        <f>+M444+L444+K444+J444</f>
        <v>36297.159999999996</v>
      </c>
      <c r="O444" s="7">
        <f>+I444-N444</f>
        <v>39702.840000000004</v>
      </c>
    </row>
    <row r="445" spans="1:15" x14ac:dyDescent="0.25">
      <c r="A445" s="4" t="s">
        <v>176</v>
      </c>
      <c r="B445" s="4" t="s">
        <v>26</v>
      </c>
      <c r="C445" s="4" t="s">
        <v>406</v>
      </c>
      <c r="D445" s="4" t="s">
        <v>407</v>
      </c>
      <c r="E445" s="5">
        <v>45901</v>
      </c>
      <c r="F445" s="6">
        <v>46082</v>
      </c>
      <c r="G445" s="7">
        <v>55000</v>
      </c>
      <c r="H445" s="7">
        <v>0</v>
      </c>
      <c r="I445" s="7">
        <f t="shared" si="98"/>
        <v>55000</v>
      </c>
      <c r="J445" s="7">
        <v>1578.5</v>
      </c>
      <c r="K445" s="7">
        <v>2559.6799999999998</v>
      </c>
      <c r="L445" s="7">
        <v>1672</v>
      </c>
      <c r="M445" s="7">
        <v>25</v>
      </c>
      <c r="N445" s="7">
        <f>+M445+L445+K445+J445</f>
        <v>5835.18</v>
      </c>
      <c r="O445" s="7">
        <f>+I445-N445</f>
        <v>49164.82</v>
      </c>
    </row>
    <row r="446" spans="1:15" ht="15.75" thickBot="1" x14ac:dyDescent="0.3">
      <c r="D446" s="4">
        <v>4</v>
      </c>
      <c r="G446" s="12">
        <f>SUM(G442:G445)</f>
        <v>212500</v>
      </c>
      <c r="H446" s="12">
        <f t="shared" ref="H446:O446" si="99">SUM(H442:H445)</f>
        <v>0</v>
      </c>
      <c r="I446" s="12">
        <f t="shared" si="99"/>
        <v>212500</v>
      </c>
      <c r="J446" s="12">
        <f t="shared" si="99"/>
        <v>6098.75</v>
      </c>
      <c r="K446" s="12">
        <f t="shared" si="99"/>
        <v>10911.240000000002</v>
      </c>
      <c r="L446" s="12">
        <f t="shared" si="99"/>
        <v>6460</v>
      </c>
      <c r="M446" s="12">
        <f t="shared" si="99"/>
        <v>28266.989999999998</v>
      </c>
      <c r="N446" s="12">
        <f t="shared" si="99"/>
        <v>51736.979999999996</v>
      </c>
      <c r="O446" s="12">
        <f t="shared" si="99"/>
        <v>160763.02000000002</v>
      </c>
    </row>
    <row r="448" spans="1:15" x14ac:dyDescent="0.25">
      <c r="A448" s="8" t="s">
        <v>155</v>
      </c>
    </row>
    <row r="449" spans="1:15" x14ac:dyDescent="0.25">
      <c r="A449" s="9" t="s">
        <v>0</v>
      </c>
      <c r="B449" s="9" t="s">
        <v>401</v>
      </c>
      <c r="C449" s="9" t="s">
        <v>402</v>
      </c>
      <c r="D449" s="9" t="s">
        <v>403</v>
      </c>
      <c r="E449" s="10" t="s">
        <v>410</v>
      </c>
      <c r="F449" s="10" t="s">
        <v>405</v>
      </c>
      <c r="G449" s="11" t="s">
        <v>1</v>
      </c>
      <c r="H449" s="11" t="s">
        <v>2</v>
      </c>
      <c r="I449" s="11" t="s">
        <v>3</v>
      </c>
      <c r="J449" s="11" t="s">
        <v>4</v>
      </c>
      <c r="K449" s="11" t="s">
        <v>5</v>
      </c>
      <c r="L449" s="11" t="s">
        <v>6</v>
      </c>
      <c r="M449" s="11" t="s">
        <v>7</v>
      </c>
      <c r="N449" s="11" t="s">
        <v>8</v>
      </c>
      <c r="O449" s="11" t="s">
        <v>9</v>
      </c>
    </row>
    <row r="450" spans="1:15" x14ac:dyDescent="0.25">
      <c r="A450" s="4" t="s">
        <v>156</v>
      </c>
      <c r="B450" s="4" t="s">
        <v>38</v>
      </c>
      <c r="C450" s="4" t="s">
        <v>406</v>
      </c>
      <c r="D450" s="4" t="s">
        <v>408</v>
      </c>
      <c r="E450" s="5">
        <v>45901</v>
      </c>
      <c r="F450" s="6">
        <v>46082</v>
      </c>
      <c r="G450" s="7">
        <v>40000</v>
      </c>
      <c r="H450" s="7">
        <v>0</v>
      </c>
      <c r="I450" s="7">
        <f t="shared" ref="I450" si="100">+G450+H450</f>
        <v>40000</v>
      </c>
      <c r="J450" s="7">
        <v>1148</v>
      </c>
      <c r="K450" s="7">
        <v>442.65</v>
      </c>
      <c r="L450" s="7">
        <v>1216</v>
      </c>
      <c r="M450" s="7">
        <v>25</v>
      </c>
      <c r="N450" s="7">
        <f>+M450+L450+K450+J450</f>
        <v>2831.65</v>
      </c>
      <c r="O450" s="7">
        <f>+I450-N450</f>
        <v>37168.35</v>
      </c>
    </row>
    <row r="451" spans="1:15" ht="15.75" thickBot="1" x14ac:dyDescent="0.3">
      <c r="D451" s="4">
        <v>1</v>
      </c>
      <c r="G451" s="12">
        <f>SUM(G450)</f>
        <v>40000</v>
      </c>
      <c r="H451" s="12">
        <f t="shared" ref="H451:O451" si="101">SUM(H450)</f>
        <v>0</v>
      </c>
      <c r="I451" s="12">
        <f t="shared" si="101"/>
        <v>40000</v>
      </c>
      <c r="J451" s="12">
        <f t="shared" si="101"/>
        <v>1148</v>
      </c>
      <c r="K451" s="12">
        <f t="shared" si="101"/>
        <v>442.65</v>
      </c>
      <c r="L451" s="12">
        <f t="shared" si="101"/>
        <v>1216</v>
      </c>
      <c r="M451" s="12">
        <f t="shared" si="101"/>
        <v>25</v>
      </c>
      <c r="N451" s="12">
        <f t="shared" si="101"/>
        <v>2831.65</v>
      </c>
      <c r="O451" s="12">
        <f t="shared" si="101"/>
        <v>37168.35</v>
      </c>
    </row>
    <row r="453" spans="1:15" x14ac:dyDescent="0.25">
      <c r="A453" s="8" t="s">
        <v>190</v>
      </c>
    </row>
    <row r="454" spans="1:15" x14ac:dyDescent="0.25">
      <c r="A454" s="9" t="s">
        <v>0</v>
      </c>
      <c r="B454" s="9" t="s">
        <v>401</v>
      </c>
      <c r="C454" s="9" t="s">
        <v>402</v>
      </c>
      <c r="D454" s="9" t="s">
        <v>403</v>
      </c>
      <c r="E454" s="10" t="s">
        <v>410</v>
      </c>
      <c r="F454" s="10" t="s">
        <v>405</v>
      </c>
      <c r="G454" s="11" t="s">
        <v>1</v>
      </c>
      <c r="H454" s="11" t="s">
        <v>2</v>
      </c>
      <c r="I454" s="11" t="s">
        <v>3</v>
      </c>
      <c r="J454" s="11" t="s">
        <v>4</v>
      </c>
      <c r="K454" s="11" t="s">
        <v>5</v>
      </c>
      <c r="L454" s="11" t="s">
        <v>6</v>
      </c>
      <c r="M454" s="11" t="s">
        <v>7</v>
      </c>
      <c r="N454" s="11" t="s">
        <v>8</v>
      </c>
      <c r="O454" s="11" t="s">
        <v>9</v>
      </c>
    </row>
    <row r="455" spans="1:15" x14ac:dyDescent="0.25">
      <c r="A455" s="4" t="s">
        <v>191</v>
      </c>
      <c r="B455" s="4" t="s">
        <v>54</v>
      </c>
      <c r="C455" s="4" t="s">
        <v>406</v>
      </c>
      <c r="D455" s="4" t="s">
        <v>408</v>
      </c>
      <c r="E455" s="5">
        <v>45839</v>
      </c>
      <c r="F455" s="6">
        <v>46023</v>
      </c>
      <c r="G455" s="7">
        <v>70000</v>
      </c>
      <c r="H455" s="7">
        <v>0</v>
      </c>
      <c r="I455" s="7">
        <f t="shared" ref="I455:I461" si="102">+G455+H455</f>
        <v>70000</v>
      </c>
      <c r="J455" s="7">
        <v>2009</v>
      </c>
      <c r="K455" s="7">
        <v>5368.48</v>
      </c>
      <c r="L455" s="7">
        <v>2128</v>
      </c>
      <c r="M455" s="7">
        <v>2125</v>
      </c>
      <c r="N455" s="7">
        <f t="shared" ref="N455:N461" si="103">+M455+L455+K455+J455</f>
        <v>11630.48</v>
      </c>
      <c r="O455" s="7">
        <f t="shared" ref="O455:O461" si="104">+I455-N455</f>
        <v>58369.520000000004</v>
      </c>
    </row>
    <row r="456" spans="1:15" x14ac:dyDescent="0.25">
      <c r="A456" s="4" t="s">
        <v>192</v>
      </c>
      <c r="B456" s="4" t="s">
        <v>97</v>
      </c>
      <c r="C456" s="4" t="s">
        <v>406</v>
      </c>
      <c r="D456" s="4" t="s">
        <v>408</v>
      </c>
      <c r="E456" s="5">
        <v>45839</v>
      </c>
      <c r="F456" s="6">
        <v>46023</v>
      </c>
      <c r="G456" s="7">
        <v>50000</v>
      </c>
      <c r="H456" s="7">
        <v>0</v>
      </c>
      <c r="I456" s="7">
        <f t="shared" si="102"/>
        <v>50000</v>
      </c>
      <c r="J456" s="7">
        <v>1435</v>
      </c>
      <c r="K456" s="7">
        <v>1854</v>
      </c>
      <c r="L456" s="7">
        <v>1520</v>
      </c>
      <c r="M456" s="7">
        <v>25</v>
      </c>
      <c r="N456" s="7">
        <f t="shared" si="103"/>
        <v>4834</v>
      </c>
      <c r="O456" s="7">
        <f t="shared" si="104"/>
        <v>45166</v>
      </c>
    </row>
    <row r="457" spans="1:15" x14ac:dyDescent="0.25">
      <c r="A457" s="4" t="s">
        <v>193</v>
      </c>
      <c r="B457" s="4" t="s">
        <v>97</v>
      </c>
      <c r="C457" s="4" t="s">
        <v>406</v>
      </c>
      <c r="D457" s="4" t="s">
        <v>407</v>
      </c>
      <c r="E457" s="5">
        <v>45870</v>
      </c>
      <c r="F457" s="6">
        <v>46054</v>
      </c>
      <c r="G457" s="7">
        <v>50000</v>
      </c>
      <c r="H457" s="7">
        <v>0</v>
      </c>
      <c r="I457" s="7">
        <f t="shared" si="102"/>
        <v>50000</v>
      </c>
      <c r="J457" s="7">
        <v>1435</v>
      </c>
      <c r="K457" s="7">
        <v>1854</v>
      </c>
      <c r="L457" s="7">
        <v>1520</v>
      </c>
      <c r="M457" s="7">
        <v>25</v>
      </c>
      <c r="N457" s="7">
        <f t="shared" si="103"/>
        <v>4834</v>
      </c>
      <c r="O457" s="7">
        <f t="shared" si="104"/>
        <v>45166</v>
      </c>
    </row>
    <row r="458" spans="1:15" x14ac:dyDescent="0.25">
      <c r="A458" s="4" t="s">
        <v>194</v>
      </c>
      <c r="B458" s="4" t="s">
        <v>97</v>
      </c>
      <c r="C458" s="4" t="s">
        <v>406</v>
      </c>
      <c r="D458" s="4" t="s">
        <v>407</v>
      </c>
      <c r="E458" s="6">
        <v>45962</v>
      </c>
      <c r="F458" s="6">
        <v>46143</v>
      </c>
      <c r="G458" s="7">
        <v>50000</v>
      </c>
      <c r="H458" s="7">
        <v>0</v>
      </c>
      <c r="I458" s="7">
        <f t="shared" si="102"/>
        <v>50000</v>
      </c>
      <c r="J458" s="7">
        <v>1435</v>
      </c>
      <c r="K458" s="7">
        <v>1854</v>
      </c>
      <c r="L458" s="7">
        <v>1520</v>
      </c>
      <c r="M458" s="7">
        <v>25</v>
      </c>
      <c r="N458" s="7">
        <f t="shared" si="103"/>
        <v>4834</v>
      </c>
      <c r="O458" s="7">
        <f t="shared" si="104"/>
        <v>45166</v>
      </c>
    </row>
    <row r="459" spans="1:15" x14ac:dyDescent="0.25">
      <c r="A459" s="4" t="s">
        <v>195</v>
      </c>
      <c r="B459" s="4" t="s">
        <v>97</v>
      </c>
      <c r="C459" s="4" t="s">
        <v>406</v>
      </c>
      <c r="D459" s="4" t="s">
        <v>407</v>
      </c>
      <c r="E459" s="5">
        <v>45901</v>
      </c>
      <c r="F459" s="6">
        <v>46082</v>
      </c>
      <c r="G459" s="7">
        <v>31500</v>
      </c>
      <c r="H459" s="7">
        <v>0</v>
      </c>
      <c r="I459" s="7">
        <f t="shared" si="102"/>
        <v>31500</v>
      </c>
      <c r="J459" s="7">
        <v>904.05</v>
      </c>
      <c r="K459" s="7">
        <v>0</v>
      </c>
      <c r="L459" s="7">
        <v>957.6</v>
      </c>
      <c r="M459" s="7">
        <v>25</v>
      </c>
      <c r="N459" s="7">
        <f t="shared" si="103"/>
        <v>1886.65</v>
      </c>
      <c r="O459" s="7">
        <f t="shared" si="104"/>
        <v>29613.35</v>
      </c>
    </row>
    <row r="460" spans="1:15" x14ac:dyDescent="0.25">
      <c r="A460" s="4" t="s">
        <v>197</v>
      </c>
      <c r="B460" s="4" t="s">
        <v>97</v>
      </c>
      <c r="C460" s="4" t="s">
        <v>406</v>
      </c>
      <c r="D460" s="4" t="s">
        <v>408</v>
      </c>
      <c r="E460" s="6">
        <v>45962</v>
      </c>
      <c r="F460" s="6">
        <v>46143</v>
      </c>
      <c r="G460" s="7">
        <v>50000</v>
      </c>
      <c r="H460" s="7">
        <v>0</v>
      </c>
      <c r="I460" s="7">
        <f t="shared" si="102"/>
        <v>50000</v>
      </c>
      <c r="J460" s="7">
        <v>1435</v>
      </c>
      <c r="K460" s="7">
        <v>1854</v>
      </c>
      <c r="L460" s="7">
        <v>1520</v>
      </c>
      <c r="M460" s="7">
        <v>25</v>
      </c>
      <c r="N460" s="7">
        <f t="shared" si="103"/>
        <v>4834</v>
      </c>
      <c r="O460" s="7">
        <f t="shared" si="104"/>
        <v>45166</v>
      </c>
    </row>
    <row r="461" spans="1:15" x14ac:dyDescent="0.25">
      <c r="A461" s="4" t="s">
        <v>196</v>
      </c>
      <c r="B461" s="4" t="s">
        <v>26</v>
      </c>
      <c r="C461" s="4" t="s">
        <v>406</v>
      </c>
      <c r="D461" s="4" t="s">
        <v>407</v>
      </c>
      <c r="E461" s="5">
        <v>45962</v>
      </c>
      <c r="F461" s="6">
        <v>46143</v>
      </c>
      <c r="G461" s="7">
        <v>55000</v>
      </c>
      <c r="H461" s="7">
        <v>0</v>
      </c>
      <c r="I461" s="7">
        <f t="shared" si="102"/>
        <v>55000</v>
      </c>
      <c r="J461" s="7">
        <v>1578.5</v>
      </c>
      <c r="K461" s="7">
        <v>2559.6799999999998</v>
      </c>
      <c r="L461" s="7">
        <v>1672</v>
      </c>
      <c r="M461" s="7">
        <v>25</v>
      </c>
      <c r="N461" s="7">
        <f t="shared" si="103"/>
        <v>5835.18</v>
      </c>
      <c r="O461" s="7">
        <f t="shared" si="104"/>
        <v>49164.82</v>
      </c>
    </row>
    <row r="462" spans="1:15" ht="15.75" thickBot="1" x14ac:dyDescent="0.3">
      <c r="D462" s="4">
        <v>7</v>
      </c>
      <c r="G462" s="12">
        <f>SUM(G455:G461)</f>
        <v>356500</v>
      </c>
      <c r="H462" s="12">
        <f t="shared" ref="H462:O462" si="105">SUM(H455:H461)</f>
        <v>0</v>
      </c>
      <c r="I462" s="12">
        <f t="shared" si="105"/>
        <v>356500</v>
      </c>
      <c r="J462" s="12">
        <f t="shared" si="105"/>
        <v>10231.549999999999</v>
      </c>
      <c r="K462" s="12">
        <f t="shared" si="105"/>
        <v>15344.16</v>
      </c>
      <c r="L462" s="12">
        <f t="shared" si="105"/>
        <v>10837.6</v>
      </c>
      <c r="M462" s="12">
        <f t="shared" si="105"/>
        <v>2275</v>
      </c>
      <c r="N462" s="12">
        <f t="shared" si="105"/>
        <v>38688.310000000005</v>
      </c>
      <c r="O462" s="12">
        <f t="shared" si="105"/>
        <v>317811.69</v>
      </c>
    </row>
    <row r="464" spans="1:15" x14ac:dyDescent="0.25">
      <c r="A464" s="8" t="s">
        <v>99</v>
      </c>
    </row>
    <row r="465" spans="1:15" x14ac:dyDescent="0.25">
      <c r="A465" s="9" t="s">
        <v>0</v>
      </c>
      <c r="B465" s="9" t="s">
        <v>401</v>
      </c>
      <c r="C465" s="9" t="s">
        <v>402</v>
      </c>
      <c r="D465" s="9" t="s">
        <v>403</v>
      </c>
      <c r="E465" s="10" t="s">
        <v>410</v>
      </c>
      <c r="F465" s="10" t="s">
        <v>405</v>
      </c>
      <c r="G465" s="11" t="s">
        <v>1</v>
      </c>
      <c r="H465" s="11" t="s">
        <v>2</v>
      </c>
      <c r="I465" s="11" t="s">
        <v>3</v>
      </c>
      <c r="J465" s="11" t="s">
        <v>4</v>
      </c>
      <c r="K465" s="11" t="s">
        <v>5</v>
      </c>
      <c r="L465" s="11" t="s">
        <v>6</v>
      </c>
      <c r="M465" s="11" t="s">
        <v>7</v>
      </c>
      <c r="N465" s="11" t="s">
        <v>8</v>
      </c>
      <c r="O465" s="11" t="s">
        <v>9</v>
      </c>
    </row>
    <row r="466" spans="1:15" x14ac:dyDescent="0.25">
      <c r="A466" s="4" t="s">
        <v>105</v>
      </c>
      <c r="B466" s="4" t="s">
        <v>54</v>
      </c>
      <c r="C466" s="4" t="s">
        <v>406</v>
      </c>
      <c r="D466" s="4" t="s">
        <v>408</v>
      </c>
      <c r="E466" s="5">
        <v>45901</v>
      </c>
      <c r="F466" s="6">
        <v>46082</v>
      </c>
      <c r="G466" s="7">
        <v>60000</v>
      </c>
      <c r="H466" s="7">
        <v>0</v>
      </c>
      <c r="I466" s="7">
        <f t="shared" ref="I466:I474" si="106">+G466+H466</f>
        <v>60000</v>
      </c>
      <c r="J466" s="7">
        <v>1722</v>
      </c>
      <c r="K466" s="7">
        <v>3486.68</v>
      </c>
      <c r="L466" s="7">
        <v>1824</v>
      </c>
      <c r="M466" s="7">
        <v>25</v>
      </c>
      <c r="N466" s="7">
        <f t="shared" ref="N466:N474" si="107">+M466+L466+K466+J466</f>
        <v>7057.68</v>
      </c>
      <c r="O466" s="7">
        <f t="shared" ref="O466:O474" si="108">+I466-N466</f>
        <v>52942.32</v>
      </c>
    </row>
    <row r="467" spans="1:15" x14ac:dyDescent="0.25">
      <c r="A467" s="4" t="s">
        <v>100</v>
      </c>
      <c r="B467" s="4" t="s">
        <v>101</v>
      </c>
      <c r="C467" s="4" t="s">
        <v>406</v>
      </c>
      <c r="D467" s="4" t="s">
        <v>407</v>
      </c>
      <c r="E467" s="6">
        <v>45839</v>
      </c>
      <c r="F467" s="6">
        <v>46023</v>
      </c>
      <c r="G467" s="7">
        <v>105000</v>
      </c>
      <c r="H467" s="7">
        <v>0</v>
      </c>
      <c r="I467" s="7">
        <f t="shared" si="106"/>
        <v>105000</v>
      </c>
      <c r="J467" s="7">
        <v>3013.5</v>
      </c>
      <c r="K467" s="7">
        <v>12801.55</v>
      </c>
      <c r="L467" s="7">
        <v>3192</v>
      </c>
      <c r="M467" s="7">
        <v>1944.78</v>
      </c>
      <c r="N467" s="7">
        <f t="shared" si="107"/>
        <v>20951.829999999998</v>
      </c>
      <c r="O467" s="7">
        <f t="shared" si="108"/>
        <v>84048.17</v>
      </c>
    </row>
    <row r="468" spans="1:15" x14ac:dyDescent="0.25">
      <c r="A468" s="4" t="s">
        <v>102</v>
      </c>
      <c r="B468" s="4" t="s">
        <v>103</v>
      </c>
      <c r="C468" s="4" t="s">
        <v>406</v>
      </c>
      <c r="D468" s="4" t="s">
        <v>408</v>
      </c>
      <c r="E468" s="6">
        <v>45962</v>
      </c>
      <c r="F468" s="6">
        <v>46143</v>
      </c>
      <c r="G468" s="7">
        <v>76000</v>
      </c>
      <c r="H468" s="7">
        <v>0</v>
      </c>
      <c r="I468" s="7">
        <f t="shared" si="106"/>
        <v>76000</v>
      </c>
      <c r="J468" s="7">
        <v>2181.1999999999998</v>
      </c>
      <c r="K468" s="7">
        <v>5729.64</v>
      </c>
      <c r="L468" s="7">
        <v>2310.4</v>
      </c>
      <c r="M468" s="7">
        <v>3864.56</v>
      </c>
      <c r="N468" s="7">
        <f t="shared" si="107"/>
        <v>14085.8</v>
      </c>
      <c r="O468" s="7">
        <f t="shared" si="108"/>
        <v>61914.2</v>
      </c>
    </row>
    <row r="469" spans="1:15" x14ac:dyDescent="0.25">
      <c r="A469" s="4" t="s">
        <v>106</v>
      </c>
      <c r="B469" s="4" t="s">
        <v>103</v>
      </c>
      <c r="C469" s="4" t="s">
        <v>406</v>
      </c>
      <c r="D469" s="4" t="s">
        <v>408</v>
      </c>
      <c r="E469" s="5">
        <v>45870</v>
      </c>
      <c r="F469" s="6">
        <v>46054</v>
      </c>
      <c r="G469" s="7">
        <v>60000</v>
      </c>
      <c r="H469" s="7">
        <v>0</v>
      </c>
      <c r="I469" s="7">
        <f t="shared" si="106"/>
        <v>60000</v>
      </c>
      <c r="J469" s="7">
        <v>1722</v>
      </c>
      <c r="K469" s="7">
        <v>3102.72</v>
      </c>
      <c r="L469" s="7">
        <v>1824</v>
      </c>
      <c r="M469" s="7">
        <v>1944.78</v>
      </c>
      <c r="N469" s="7">
        <f t="shared" si="107"/>
        <v>8593.5</v>
      </c>
      <c r="O469" s="7">
        <f t="shared" si="108"/>
        <v>51406.5</v>
      </c>
    </row>
    <row r="470" spans="1:15" x14ac:dyDescent="0.25">
      <c r="A470" s="4" t="s">
        <v>108</v>
      </c>
      <c r="B470" s="4" t="s">
        <v>12</v>
      </c>
      <c r="C470" s="4" t="s">
        <v>406</v>
      </c>
      <c r="D470" s="4" t="s">
        <v>407</v>
      </c>
      <c r="E470" s="6">
        <v>45962</v>
      </c>
      <c r="F470" s="6">
        <v>46143</v>
      </c>
      <c r="G470" s="7">
        <v>50000</v>
      </c>
      <c r="H470" s="7">
        <v>0</v>
      </c>
      <c r="I470" s="7">
        <f t="shared" si="106"/>
        <v>50000</v>
      </c>
      <c r="J470" s="7">
        <v>1435</v>
      </c>
      <c r="K470" s="7">
        <v>1854</v>
      </c>
      <c r="L470" s="7">
        <v>1520</v>
      </c>
      <c r="M470" s="7">
        <v>25</v>
      </c>
      <c r="N470" s="7">
        <f t="shared" si="107"/>
        <v>4834</v>
      </c>
      <c r="O470" s="7">
        <f t="shared" si="108"/>
        <v>45166</v>
      </c>
    </row>
    <row r="471" spans="1:15" x14ac:dyDescent="0.25">
      <c r="A471" s="4" t="s">
        <v>104</v>
      </c>
      <c r="B471" s="4" t="s">
        <v>26</v>
      </c>
      <c r="C471" s="4" t="s">
        <v>406</v>
      </c>
      <c r="D471" s="4" t="s">
        <v>407</v>
      </c>
      <c r="E471" s="5">
        <v>45901</v>
      </c>
      <c r="F471" s="6">
        <v>46082</v>
      </c>
      <c r="G471" s="7">
        <v>55000</v>
      </c>
      <c r="H471" s="7">
        <v>0</v>
      </c>
      <c r="I471" s="7">
        <f t="shared" si="106"/>
        <v>55000</v>
      </c>
      <c r="J471" s="7">
        <v>1578.5</v>
      </c>
      <c r="K471" s="7">
        <v>1983.74</v>
      </c>
      <c r="L471" s="7">
        <v>1672</v>
      </c>
      <c r="M471" s="7">
        <v>5145.54</v>
      </c>
      <c r="N471" s="7">
        <f t="shared" si="107"/>
        <v>10379.780000000001</v>
      </c>
      <c r="O471" s="7">
        <f t="shared" si="108"/>
        <v>44620.22</v>
      </c>
    </row>
    <row r="472" spans="1:15" x14ac:dyDescent="0.25">
      <c r="A472" s="4" t="s">
        <v>107</v>
      </c>
      <c r="B472" s="4" t="s">
        <v>26</v>
      </c>
      <c r="C472" s="4" t="s">
        <v>406</v>
      </c>
      <c r="D472" s="4" t="s">
        <v>407</v>
      </c>
      <c r="E472" s="6">
        <v>45962</v>
      </c>
      <c r="F472" s="6">
        <v>46143</v>
      </c>
      <c r="G472" s="7">
        <v>55000</v>
      </c>
      <c r="H472" s="7">
        <v>0</v>
      </c>
      <c r="I472" s="7">
        <f t="shared" si="106"/>
        <v>55000</v>
      </c>
      <c r="J472" s="7">
        <v>1578.5</v>
      </c>
      <c r="K472" s="7">
        <v>2559.6799999999998</v>
      </c>
      <c r="L472" s="7">
        <v>1672</v>
      </c>
      <c r="M472" s="7">
        <v>25</v>
      </c>
      <c r="N472" s="7">
        <f t="shared" si="107"/>
        <v>5835.18</v>
      </c>
      <c r="O472" s="7">
        <f t="shared" si="108"/>
        <v>49164.82</v>
      </c>
    </row>
    <row r="473" spans="1:15" x14ac:dyDescent="0.25">
      <c r="A473" s="4" t="s">
        <v>109</v>
      </c>
      <c r="B473" s="4" t="s">
        <v>26</v>
      </c>
      <c r="C473" s="4" t="s">
        <v>406</v>
      </c>
      <c r="D473" s="4" t="s">
        <v>407</v>
      </c>
      <c r="E473" s="5">
        <v>45839</v>
      </c>
      <c r="F473" s="6">
        <v>46023</v>
      </c>
      <c r="G473" s="7">
        <v>55000</v>
      </c>
      <c r="H473" s="7">
        <v>0</v>
      </c>
      <c r="I473" s="7">
        <f t="shared" si="106"/>
        <v>55000</v>
      </c>
      <c r="J473" s="7">
        <v>1578.5</v>
      </c>
      <c r="K473" s="7">
        <v>2559.6799999999998</v>
      </c>
      <c r="L473" s="7">
        <v>1672</v>
      </c>
      <c r="M473" s="7">
        <v>25</v>
      </c>
      <c r="N473" s="7">
        <f t="shared" si="107"/>
        <v>5835.18</v>
      </c>
      <c r="O473" s="7">
        <f t="shared" si="108"/>
        <v>49164.82</v>
      </c>
    </row>
    <row r="474" spans="1:15" x14ac:dyDescent="0.25">
      <c r="A474" s="4" t="s">
        <v>110</v>
      </c>
      <c r="B474" s="4" t="s">
        <v>26</v>
      </c>
      <c r="C474" s="4" t="s">
        <v>406</v>
      </c>
      <c r="D474" s="4" t="s">
        <v>408</v>
      </c>
      <c r="E474" s="5">
        <v>45839</v>
      </c>
      <c r="F474" s="6">
        <v>46023</v>
      </c>
      <c r="G474" s="7">
        <v>55000</v>
      </c>
      <c r="H474" s="7">
        <v>0</v>
      </c>
      <c r="I474" s="7">
        <f t="shared" si="106"/>
        <v>55000</v>
      </c>
      <c r="J474" s="7">
        <v>1578.5</v>
      </c>
      <c r="K474" s="7">
        <v>2559.6799999999998</v>
      </c>
      <c r="L474" s="7">
        <v>1672</v>
      </c>
      <c r="M474" s="7">
        <v>12870.34</v>
      </c>
      <c r="N474" s="7">
        <f t="shared" si="107"/>
        <v>18680.52</v>
      </c>
      <c r="O474" s="7">
        <f t="shared" si="108"/>
        <v>36319.479999999996</v>
      </c>
    </row>
    <row r="475" spans="1:15" ht="15.75" thickBot="1" x14ac:dyDescent="0.3">
      <c r="D475" s="4">
        <v>9</v>
      </c>
      <c r="G475" s="12">
        <f>SUM(G466:G474)</f>
        <v>571000</v>
      </c>
      <c r="H475" s="12">
        <f t="shared" ref="H475:O475" si="109">SUM(H466:H474)</f>
        <v>0</v>
      </c>
      <c r="I475" s="12">
        <f t="shared" si="109"/>
        <v>571000</v>
      </c>
      <c r="J475" s="12">
        <f t="shared" si="109"/>
        <v>16387.7</v>
      </c>
      <c r="K475" s="12">
        <f t="shared" si="109"/>
        <v>36637.370000000003</v>
      </c>
      <c r="L475" s="12">
        <f t="shared" si="109"/>
        <v>17358.400000000001</v>
      </c>
      <c r="M475" s="12">
        <f t="shared" si="109"/>
        <v>25870</v>
      </c>
      <c r="N475" s="12">
        <f t="shared" si="109"/>
        <v>96253.469999999987</v>
      </c>
      <c r="O475" s="12">
        <f t="shared" si="109"/>
        <v>474746.53</v>
      </c>
    </row>
    <row r="477" spans="1:15" x14ac:dyDescent="0.25">
      <c r="A477" s="8" t="s">
        <v>177</v>
      </c>
    </row>
    <row r="478" spans="1:15" x14ac:dyDescent="0.25">
      <c r="A478" s="9" t="s">
        <v>0</v>
      </c>
      <c r="B478" s="9" t="s">
        <v>401</v>
      </c>
      <c r="C478" s="9" t="s">
        <v>402</v>
      </c>
      <c r="D478" s="9" t="s">
        <v>403</v>
      </c>
      <c r="E478" s="10" t="s">
        <v>410</v>
      </c>
      <c r="F478" s="10" t="s">
        <v>405</v>
      </c>
      <c r="G478" s="11" t="s">
        <v>1</v>
      </c>
      <c r="H478" s="11" t="s">
        <v>2</v>
      </c>
      <c r="I478" s="11" t="s">
        <v>3</v>
      </c>
      <c r="J478" s="11" t="s">
        <v>4</v>
      </c>
      <c r="K478" s="11" t="s">
        <v>5</v>
      </c>
      <c r="L478" s="11" t="s">
        <v>6</v>
      </c>
      <c r="M478" s="11" t="s">
        <v>7</v>
      </c>
      <c r="N478" s="11" t="s">
        <v>8</v>
      </c>
      <c r="O478" s="11" t="s">
        <v>9</v>
      </c>
    </row>
    <row r="479" spans="1:15" x14ac:dyDescent="0.25">
      <c r="A479" s="4" t="s">
        <v>178</v>
      </c>
      <c r="B479" s="4" t="s">
        <v>54</v>
      </c>
      <c r="C479" s="4" t="s">
        <v>406</v>
      </c>
      <c r="D479" s="4" t="s">
        <v>408</v>
      </c>
      <c r="E479" s="5">
        <v>45839</v>
      </c>
      <c r="F479" s="6">
        <v>46023</v>
      </c>
      <c r="G479" s="7">
        <v>70000</v>
      </c>
      <c r="H479" s="7">
        <v>0</v>
      </c>
      <c r="I479" s="7">
        <f t="shared" ref="I479:I481" si="110">+G479+H479</f>
        <v>70000</v>
      </c>
      <c r="J479" s="7">
        <v>2009</v>
      </c>
      <c r="K479" s="7">
        <v>4984.5200000000004</v>
      </c>
      <c r="L479" s="7">
        <v>2128</v>
      </c>
      <c r="M479" s="7">
        <v>1944.78</v>
      </c>
      <c r="N479" s="7">
        <f>+M479+L479+K479+J479</f>
        <v>11066.3</v>
      </c>
      <c r="O479" s="7">
        <f>+I479-N479</f>
        <v>58933.7</v>
      </c>
    </row>
    <row r="480" spans="1:15" x14ac:dyDescent="0.25">
      <c r="A480" s="4" t="s">
        <v>180</v>
      </c>
      <c r="B480" s="4" t="s">
        <v>12</v>
      </c>
      <c r="C480" s="4" t="s">
        <v>406</v>
      </c>
      <c r="D480" s="4" t="s">
        <v>408</v>
      </c>
      <c r="E480" s="6">
        <v>45962</v>
      </c>
      <c r="F480" s="6">
        <v>46143</v>
      </c>
      <c r="G480" s="7">
        <v>50000</v>
      </c>
      <c r="H480" s="7">
        <v>0</v>
      </c>
      <c r="I480" s="7">
        <f t="shared" si="110"/>
        <v>50000</v>
      </c>
      <c r="J480" s="7">
        <v>1435</v>
      </c>
      <c r="K480" s="7">
        <v>1854</v>
      </c>
      <c r="L480" s="7">
        <v>1520</v>
      </c>
      <c r="M480" s="7">
        <v>25</v>
      </c>
      <c r="N480" s="7">
        <f>+M480+L480+K480+J480</f>
        <v>4834</v>
      </c>
      <c r="O480" s="7">
        <f>+I480-N480</f>
        <v>45166</v>
      </c>
    </row>
    <row r="481" spans="1:15" x14ac:dyDescent="0.25">
      <c r="A481" s="4" t="s">
        <v>179</v>
      </c>
      <c r="B481" s="4" t="s">
        <v>26</v>
      </c>
      <c r="C481" s="4" t="s">
        <v>406</v>
      </c>
      <c r="D481" s="4" t="s">
        <v>408</v>
      </c>
      <c r="E481" s="5">
        <v>45962</v>
      </c>
      <c r="F481" s="6">
        <v>46143</v>
      </c>
      <c r="G481" s="7">
        <v>55000</v>
      </c>
      <c r="H481" s="7">
        <v>0</v>
      </c>
      <c r="I481" s="7">
        <f t="shared" si="110"/>
        <v>55000</v>
      </c>
      <c r="J481" s="7">
        <v>1578.5</v>
      </c>
      <c r="K481" s="7">
        <v>2559.6799999999998</v>
      </c>
      <c r="L481" s="7">
        <v>1672</v>
      </c>
      <c r="M481" s="7">
        <v>25</v>
      </c>
      <c r="N481" s="7">
        <f>+M481+L481+K481+J481</f>
        <v>5835.18</v>
      </c>
      <c r="O481" s="7">
        <f>+I481-N481</f>
        <v>49164.82</v>
      </c>
    </row>
    <row r="482" spans="1:15" ht="15.75" thickBot="1" x14ac:dyDescent="0.3">
      <c r="D482" s="4">
        <v>3</v>
      </c>
      <c r="G482" s="12">
        <f>SUM(G479:G481)</f>
        <v>175000</v>
      </c>
      <c r="H482" s="12">
        <f t="shared" ref="H482:O482" si="111">SUM(H479:H481)</f>
        <v>0</v>
      </c>
      <c r="I482" s="12">
        <f t="shared" si="111"/>
        <v>175000</v>
      </c>
      <c r="J482" s="12">
        <f t="shared" si="111"/>
        <v>5022.5</v>
      </c>
      <c r="K482" s="12">
        <f t="shared" si="111"/>
        <v>9398.2000000000007</v>
      </c>
      <c r="L482" s="12">
        <f t="shared" si="111"/>
        <v>5320</v>
      </c>
      <c r="M482" s="12">
        <f t="shared" si="111"/>
        <v>1994.78</v>
      </c>
      <c r="N482" s="12">
        <f t="shared" si="111"/>
        <v>21735.48</v>
      </c>
      <c r="O482" s="12">
        <f t="shared" si="111"/>
        <v>153264.51999999999</v>
      </c>
    </row>
    <row r="485" spans="1:15" x14ac:dyDescent="0.25">
      <c r="D485" s="4">
        <f>D276+D284+D292+D300+D307+D359+D367+D373+D384+D392+D399+D406+D412+D420+D426+D432+D438+D446+D451+D462+D475+D482+D153+D260+D238+D228+D123+D55+D114+D81+D21+D192+D129+D176+D254+D213+D267+D233+D163+D187+D197+D202+D208</f>
        <v>295</v>
      </c>
      <c r="G485" s="7">
        <f>G276+G284+G292+G300+G307+G359+G367+G373+G384+G392+G399+G406+G412+G420+G426+G432+G438+G446+G451+G462+G475+G482+G153+G260+G238+G228+G123+G55+G114+G81+G21+G192+G129+G176+G254+G213+G267+G233+G163+G187+G197+G202+G208</f>
        <v>20084322.609999999</v>
      </c>
      <c r="H485" s="7">
        <f>H276+H284+H292+H300+H307+H359+H367+H373+H384+H392+H399+H406+H412+H420+H426+H432+H438+H446+H451+H462+H475+H482+H153+H260+H238+H228+H123+H55+H114+H81+H21+H192+H129+H176+H254+H213+H267+H233+H163+H187+H197+H202+H208</f>
        <v>0</v>
      </c>
      <c r="I485" s="7">
        <f>I276+I284+I292+I300+I307+I359+I367+I373+I384+I392+I399+I406+I412+I420+I426+I432+I438+I446+I451+I462+I475+I482+I153+I260+I238+I228+I123+I55+I114+I81+I21+I192+I129+I176+I254+I213+I267+I233+I163+I187+I197+I202+I208</f>
        <v>20084322.609999999</v>
      </c>
      <c r="J485" s="7">
        <f>J276+J284+J292+J300+J307+J359+J367+J373+J384+J392+J399+J406+J412+J420+J426+J432+J438+J446+J451+J462+J475+J482+J153+J260+J238+J228+J123+J55+J114+J81+J21+J192+J129+J176+J254+J213+J267+J233+J163+J187+J197+J202+J208</f>
        <v>576420.05999999994</v>
      </c>
      <c r="K485" s="7">
        <f>K276+K284+K292+K300+K307+K359+K367+K373+K384+K392+K399+K406+K412+K420+K426+K432+K438+K446+K451+K462+K475+K482+K153+K260+K238+K228+K123+K55+K114+K81+K21+K192+K129+K176+K254+K213+K267+K233+K163+K187+K197+K202+K208</f>
        <v>1595839.3399999992</v>
      </c>
      <c r="L485" s="7">
        <f>L276+L284+L292+L300+L307+L359+L367+L373+L384+L392+L399+L406+L412+L420+L426+L432+L438+L446+L451+L462+L475+L482+L153+L260+L238+L228+L123+L55+L114+L81+L21+L192+L129+L176+L254+L213+L267+L233+L163+L187+L197+L202+L208</f>
        <v>610563.41</v>
      </c>
      <c r="M485" s="7">
        <f>M276+M284+M292+M300+M307+M359+M367+M373+M384+M392+M399+M406+M412+M420+M426+M432+M438+M446+M451+M462+M475+M482+M153+M260+M238+M228+M123+M55+M114+M81+M21+M192+M129+M176+M254+M213+M267+M233+M163+M187+M197+M202+M208</f>
        <v>773340.22000000009</v>
      </c>
      <c r="N485" s="7">
        <f>N276+N284+N292+N300+N307+N359+N367+N373+N384+N392+N399+N406+N412+N420+N426+N432+N438+N446+N451+N462+N475+N482+N153+N260+N238+N228+N123+N55+N114+N81+N21+N192+N129+N176+N254+N213+N267+N233+N163+N187+N197+N202+N208</f>
        <v>3556163.03</v>
      </c>
      <c r="O485" s="7">
        <f>O276+O284+O292+O300+O307+O359+O367+O373+O384+O392+O399+O406+O412+O420+O426+O432+O438+O446+O451+O462+O475+O482+O153+O260+O238+O228+O123+O55+O114+O81+O21+O192+O129+O176+O254+O213+O267+O233+O163+O187+O197+O202+O208</f>
        <v>16528159.579999998</v>
      </c>
    </row>
    <row r="486" spans="1:15" x14ac:dyDescent="0.25">
      <c r="B486" s="4">
        <v>295</v>
      </c>
    </row>
    <row r="487" spans="1:15" x14ac:dyDescent="0.25">
      <c r="G487" s="7">
        <v>20084322.609999999</v>
      </c>
      <c r="H487" s="7">
        <v>0</v>
      </c>
      <c r="I487" s="7">
        <v>20084322.609999999</v>
      </c>
      <c r="J487" s="7">
        <v>576420.06000000017</v>
      </c>
      <c r="K487" s="7">
        <v>1595839.3400000022</v>
      </c>
      <c r="L487" s="7">
        <v>610563.4100000012</v>
      </c>
      <c r="M487" s="13">
        <v>773340.22000000044</v>
      </c>
      <c r="N487" s="7">
        <v>3556163.0300000091</v>
      </c>
      <c r="O487" s="7">
        <v>16528159.579999985</v>
      </c>
    </row>
  </sheetData>
  <pageMargins left="0.31496062992125984" right="0.31496062992125984" top="0.35433070866141736" bottom="0.35433070866141736" header="0.31496062992125984" footer="0.31496062992125984"/>
  <pageSetup scale="55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28D5A-05D9-4D83-98EE-CE6B57478430}">
  <dimension ref="A2:I7"/>
  <sheetViews>
    <sheetView workbookViewId="0">
      <selection activeCell="F32" sqref="F32"/>
    </sheetView>
  </sheetViews>
  <sheetFormatPr defaultColWidth="11.42578125" defaultRowHeight="15" x14ac:dyDescent="0.25"/>
  <cols>
    <col min="1" max="1" width="12.42578125" style="1" bestFit="1" customWidth="1"/>
    <col min="2" max="2" width="11" style="1"/>
    <col min="3" max="3" width="12.85546875" style="1" customWidth="1"/>
    <col min="4" max="4" width="11" style="1"/>
    <col min="5" max="5" width="13.85546875" style="1" customWidth="1"/>
    <col min="6" max="7" width="11" style="1"/>
    <col min="8" max="8" width="13.42578125" style="1" customWidth="1"/>
    <col min="9" max="9" width="15.7109375" style="1" customWidth="1"/>
  </cols>
  <sheetData>
    <row r="2" spans="1:9" x14ac:dyDescent="0.25">
      <c r="A2" s="1">
        <f>+reportenominatemporalnoviembre!G485</f>
        <v>20084322.609999999</v>
      </c>
      <c r="B2" s="1">
        <f>+reportenominatemporalnoviembre!H485</f>
        <v>0</v>
      </c>
      <c r="C2" s="1">
        <f>+reportenominatemporalnoviembre!I485</f>
        <v>20084322.609999999</v>
      </c>
      <c r="D2" s="1">
        <f>+reportenominatemporalnoviembre!J485</f>
        <v>576420.05999999994</v>
      </c>
      <c r="E2" s="1">
        <f>+reportenominatemporalnoviembre!K485</f>
        <v>1595839.3399999992</v>
      </c>
      <c r="F2" s="1">
        <f>+reportenominatemporalnoviembre!L485</f>
        <v>610563.41</v>
      </c>
      <c r="G2" s="1">
        <f>+reportenominatemporalnoviembre!M485</f>
        <v>773340.22000000009</v>
      </c>
      <c r="H2" s="1">
        <f>+reportenominatemporalnoviembre!N485</f>
        <v>3556163.03</v>
      </c>
      <c r="I2" s="1">
        <f>+reportenominatemporalnoviembre!O485</f>
        <v>16528159.579999998</v>
      </c>
    </row>
    <row r="4" spans="1:9" x14ac:dyDescent="0.25">
      <c r="A4" s="1">
        <v>20084322.609999999</v>
      </c>
      <c r="B4" s="1">
        <v>0</v>
      </c>
      <c r="C4" s="1">
        <v>20084322.609999999</v>
      </c>
      <c r="D4" s="1">
        <v>576420.06000000017</v>
      </c>
      <c r="E4" s="1">
        <v>1595839.3400000022</v>
      </c>
      <c r="F4" s="1">
        <v>610563.4100000012</v>
      </c>
      <c r="G4" s="1">
        <v>773340.22000000044</v>
      </c>
      <c r="H4" s="1">
        <v>3556163.0300000091</v>
      </c>
      <c r="I4" s="1">
        <v>16528159.579999985</v>
      </c>
    </row>
    <row r="7" spans="1:9" x14ac:dyDescent="0.25">
      <c r="A7" s="3">
        <f>+A4-A2</f>
        <v>0</v>
      </c>
      <c r="B7" s="3">
        <f t="shared" ref="B7:I7" si="0">+B4-B2</f>
        <v>0</v>
      </c>
      <c r="C7" s="3">
        <f t="shared" si="0"/>
        <v>0</v>
      </c>
      <c r="D7" s="3">
        <f t="shared" si="0"/>
        <v>0</v>
      </c>
      <c r="E7" s="3">
        <f t="shared" si="0"/>
        <v>3.0267983675003052E-9</v>
      </c>
      <c r="F7" s="3">
        <f t="shared" si="0"/>
        <v>1.1641532182693481E-9</v>
      </c>
      <c r="G7" s="3">
        <f t="shared" si="0"/>
        <v>0</v>
      </c>
      <c r="H7" s="3">
        <f t="shared" si="0"/>
        <v>9.3132257461547852E-9</v>
      </c>
      <c r="I7" s="3">
        <f t="shared" si="0"/>
        <v>0</v>
      </c>
    </row>
  </sheetData>
  <conditionalFormatting sqref="I7">
    <cfRule type="expression" dxfId="0" priority="1">
      <formula>$I$2&lt;&gt;$I$4</formula>
    </cfRule>
  </conditionalFormatting>
  <pageMargins left="0.7" right="0.7" top="0.75" bottom="0.75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2CFA6E-C34B-474E-80EA-24DA52296D7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reportenominatemporalnoviembre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2025-12-11T17:10:50Z</cp:lastPrinted>
  <dcterms:created xsi:type="dcterms:W3CDTF">2025-11-20T18:14:26Z</dcterms:created>
  <dcterms:modified xsi:type="dcterms:W3CDTF">2025-12-15T18:52:34Z</dcterms:modified>
</cp:coreProperties>
</file>