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NÓMINA/2025/OCTUBRE/"/>
    </mc:Choice>
  </mc:AlternateContent>
  <xr:revisionPtr revIDLastSave="3" documentId="13_ncr:1_{81A30E3E-6863-4D8E-8E13-EF201697203C}" xr6:coauthVersionLast="47" xr6:coauthVersionMax="47" xr10:uidLastSave="{9B4E8545-216C-44BA-A55F-E30CAFF33AD9}"/>
  <bookViews>
    <workbookView xWindow="-120" yWindow="-120" windowWidth="29040" windowHeight="15840" xr2:uid="{00000000-000D-0000-FFFF-FFFF00000000}"/>
  </bookViews>
  <sheets>
    <sheet name="TEMPORAL TRANSP" sheetId="1" r:id="rId1"/>
  </sheets>
  <definedNames>
    <definedName name="_xlnm._FilterDatabase" localSheetId="0" hidden="1">'TEMPORAL TRANSP'!#REF!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17" i="1" l="1"/>
  <c r="N317" i="1"/>
  <c r="I318" i="1"/>
  <c r="N318" i="1"/>
  <c r="O318" i="1" s="1"/>
  <c r="I319" i="1"/>
  <c r="N319" i="1"/>
  <c r="I320" i="1"/>
  <c r="N320" i="1"/>
  <c r="I321" i="1"/>
  <c r="N321" i="1"/>
  <c r="I322" i="1"/>
  <c r="N322" i="1"/>
  <c r="I323" i="1"/>
  <c r="N323" i="1"/>
  <c r="I324" i="1"/>
  <c r="N324" i="1"/>
  <c r="I325" i="1"/>
  <c r="N325" i="1"/>
  <c r="I326" i="1"/>
  <c r="N326" i="1"/>
  <c r="I327" i="1"/>
  <c r="N327" i="1"/>
  <c r="O327" i="1" s="1"/>
  <c r="I328" i="1"/>
  <c r="N328" i="1"/>
  <c r="I329" i="1"/>
  <c r="N329" i="1"/>
  <c r="I40" i="1"/>
  <c r="N40" i="1"/>
  <c r="I330" i="1"/>
  <c r="N330" i="1"/>
  <c r="I331" i="1"/>
  <c r="N331" i="1"/>
  <c r="I333" i="1"/>
  <c r="N333" i="1"/>
  <c r="I334" i="1"/>
  <c r="N334" i="1"/>
  <c r="I335" i="1"/>
  <c r="N335" i="1"/>
  <c r="I336" i="1"/>
  <c r="N336" i="1"/>
  <c r="I337" i="1"/>
  <c r="N337" i="1"/>
  <c r="I338" i="1"/>
  <c r="N338" i="1"/>
  <c r="I339" i="1"/>
  <c r="N339" i="1"/>
  <c r="I340" i="1"/>
  <c r="N340" i="1"/>
  <c r="I341" i="1"/>
  <c r="N341" i="1"/>
  <c r="I342" i="1"/>
  <c r="N342" i="1"/>
  <c r="I343" i="1"/>
  <c r="N343" i="1"/>
  <c r="I344" i="1"/>
  <c r="N344" i="1"/>
  <c r="I345" i="1"/>
  <c r="N345" i="1"/>
  <c r="I346" i="1"/>
  <c r="N346" i="1"/>
  <c r="I347" i="1"/>
  <c r="N347" i="1"/>
  <c r="I348" i="1"/>
  <c r="N348" i="1"/>
  <c r="I349" i="1"/>
  <c r="N349" i="1"/>
  <c r="N350" i="1"/>
  <c r="O350" i="1" s="1"/>
  <c r="N351" i="1"/>
  <c r="O351" i="1" s="1"/>
  <c r="N352" i="1"/>
  <c r="O352" i="1" s="1"/>
  <c r="N353" i="1"/>
  <c r="O353" i="1" s="1"/>
  <c r="N354" i="1"/>
  <c r="O354" i="1" s="1"/>
  <c r="I355" i="1"/>
  <c r="N355" i="1"/>
  <c r="I356" i="1"/>
  <c r="N356" i="1"/>
  <c r="I357" i="1"/>
  <c r="N357" i="1"/>
  <c r="I358" i="1"/>
  <c r="N358" i="1"/>
  <c r="I359" i="1"/>
  <c r="N359" i="1"/>
  <c r="I360" i="1"/>
  <c r="N360" i="1"/>
  <c r="I361" i="1"/>
  <c r="N361" i="1"/>
  <c r="I362" i="1"/>
  <c r="N362" i="1"/>
  <c r="I363" i="1"/>
  <c r="N363" i="1"/>
  <c r="O338" i="1" l="1"/>
  <c r="O341" i="1"/>
  <c r="O323" i="1"/>
  <c r="O334" i="1"/>
  <c r="O361" i="1"/>
  <c r="O337" i="1"/>
  <c r="O346" i="1"/>
  <c r="O330" i="1"/>
  <c r="O348" i="1"/>
  <c r="O356" i="1"/>
  <c r="O40" i="1"/>
  <c r="O345" i="1"/>
  <c r="O325" i="1"/>
  <c r="O347" i="1"/>
  <c r="O357" i="1"/>
  <c r="O333" i="1"/>
  <c r="O343" i="1"/>
  <c r="O360" i="1"/>
  <c r="O335" i="1"/>
  <c r="O344" i="1"/>
  <c r="O319" i="1"/>
  <c r="O317" i="1"/>
  <c r="O339" i="1"/>
  <c r="O349" i="1"/>
  <c r="O342" i="1"/>
  <c r="O326" i="1"/>
  <c r="O321" i="1"/>
  <c r="O329" i="1"/>
  <c r="O363" i="1"/>
  <c r="O328" i="1"/>
  <c r="O331" i="1"/>
  <c r="O336" i="1"/>
  <c r="O340" i="1"/>
  <c r="O322" i="1"/>
  <c r="O355" i="1"/>
  <c r="O359" i="1"/>
  <c r="O324" i="1"/>
  <c r="O358" i="1"/>
  <c r="O362" i="1"/>
  <c r="O320" i="1"/>
  <c r="N175" i="1"/>
  <c r="N176" i="1" s="1"/>
  <c r="N472" i="1"/>
  <c r="O472" i="1" s="1"/>
  <c r="N466" i="1"/>
  <c r="N387" i="1"/>
  <c r="N246" i="1"/>
  <c r="N247" i="1" s="1"/>
  <c r="N210" i="1"/>
  <c r="N167" i="1"/>
  <c r="N149" i="1"/>
  <c r="N136" i="1"/>
  <c r="N127" i="1"/>
  <c r="N85" i="1"/>
  <c r="N66" i="1"/>
  <c r="N61" i="1"/>
  <c r="N47" i="1"/>
  <c r="N41" i="1"/>
  <c r="N26" i="1"/>
  <c r="J475" i="1"/>
  <c r="K475" i="1"/>
  <c r="L475" i="1"/>
  <c r="M475" i="1"/>
  <c r="J462" i="1"/>
  <c r="K462" i="1"/>
  <c r="L462" i="1"/>
  <c r="M462" i="1"/>
  <c r="J452" i="1"/>
  <c r="K452" i="1"/>
  <c r="L452" i="1"/>
  <c r="M452" i="1"/>
  <c r="J447" i="1"/>
  <c r="K447" i="1"/>
  <c r="L447" i="1"/>
  <c r="M447" i="1"/>
  <c r="J440" i="1"/>
  <c r="K440" i="1"/>
  <c r="L440" i="1"/>
  <c r="M440" i="1"/>
  <c r="J434" i="1"/>
  <c r="K434" i="1"/>
  <c r="L434" i="1"/>
  <c r="M434" i="1"/>
  <c r="J428" i="1"/>
  <c r="K428" i="1"/>
  <c r="L428" i="1"/>
  <c r="M428" i="1"/>
  <c r="J422" i="1"/>
  <c r="K422" i="1"/>
  <c r="L422" i="1"/>
  <c r="M422" i="1"/>
  <c r="J415" i="1"/>
  <c r="K415" i="1"/>
  <c r="L415" i="1"/>
  <c r="M415" i="1"/>
  <c r="J410" i="1"/>
  <c r="K410" i="1"/>
  <c r="L410" i="1"/>
  <c r="M410" i="1"/>
  <c r="J403" i="1"/>
  <c r="K403" i="1"/>
  <c r="L403" i="1"/>
  <c r="M403" i="1"/>
  <c r="J397" i="1"/>
  <c r="K397" i="1"/>
  <c r="L397" i="1"/>
  <c r="M397" i="1"/>
  <c r="J388" i="1"/>
  <c r="K388" i="1"/>
  <c r="L388" i="1"/>
  <c r="M388" i="1"/>
  <c r="J378" i="1"/>
  <c r="K378" i="1"/>
  <c r="L378" i="1"/>
  <c r="M378" i="1"/>
  <c r="J371" i="1"/>
  <c r="K371" i="1"/>
  <c r="L371" i="1"/>
  <c r="M371" i="1"/>
  <c r="J364" i="1"/>
  <c r="K364" i="1"/>
  <c r="L364" i="1"/>
  <c r="M364" i="1"/>
  <c r="J313" i="1"/>
  <c r="K313" i="1"/>
  <c r="L313" i="1"/>
  <c r="M313" i="1"/>
  <c r="J307" i="1"/>
  <c r="K307" i="1"/>
  <c r="L307" i="1"/>
  <c r="M307" i="1"/>
  <c r="J299" i="1"/>
  <c r="K299" i="1"/>
  <c r="L299" i="1"/>
  <c r="M299" i="1"/>
  <c r="J292" i="1"/>
  <c r="K292" i="1"/>
  <c r="L292" i="1"/>
  <c r="M292" i="1"/>
  <c r="J285" i="1"/>
  <c r="K285" i="1"/>
  <c r="L285" i="1"/>
  <c r="M285" i="1"/>
  <c r="H277" i="1"/>
  <c r="J277" i="1"/>
  <c r="K277" i="1"/>
  <c r="L277" i="1"/>
  <c r="M277" i="1"/>
  <c r="J271" i="1"/>
  <c r="K271" i="1"/>
  <c r="L271" i="1"/>
  <c r="M271" i="1"/>
  <c r="J264" i="1"/>
  <c r="K264" i="1"/>
  <c r="L264" i="1"/>
  <c r="M264" i="1"/>
  <c r="J247" i="1"/>
  <c r="K247" i="1"/>
  <c r="L247" i="1"/>
  <c r="M247" i="1"/>
  <c r="J241" i="1"/>
  <c r="K241" i="1"/>
  <c r="L241" i="1"/>
  <c r="M241" i="1"/>
  <c r="J235" i="1"/>
  <c r="K235" i="1"/>
  <c r="L235" i="1"/>
  <c r="M235" i="1"/>
  <c r="J220" i="1"/>
  <c r="K220" i="1"/>
  <c r="L220" i="1"/>
  <c r="M220" i="1"/>
  <c r="J213" i="1"/>
  <c r="K213" i="1"/>
  <c r="L213" i="1"/>
  <c r="M213" i="1"/>
  <c r="J204" i="1"/>
  <c r="K204" i="1"/>
  <c r="L204" i="1"/>
  <c r="M204" i="1"/>
  <c r="J53" i="1"/>
  <c r="K53" i="1"/>
  <c r="L53" i="1"/>
  <c r="M53" i="1"/>
  <c r="H18" i="1"/>
  <c r="J18" i="1"/>
  <c r="K18" i="1"/>
  <c r="L18" i="1"/>
  <c r="M18" i="1"/>
  <c r="G18" i="1"/>
  <c r="N9" i="1"/>
  <c r="N10" i="1"/>
  <c r="N11" i="1"/>
  <c r="N12" i="1"/>
  <c r="N13" i="1"/>
  <c r="N14" i="1"/>
  <c r="N15" i="1"/>
  <c r="N16" i="1"/>
  <c r="N17" i="1"/>
  <c r="N22" i="1"/>
  <c r="O22" i="1" s="1"/>
  <c r="N23" i="1"/>
  <c r="N24" i="1"/>
  <c r="N25" i="1"/>
  <c r="N27" i="1"/>
  <c r="N28" i="1"/>
  <c r="O28" i="1" s="1"/>
  <c r="N29" i="1"/>
  <c r="N30" i="1"/>
  <c r="N31" i="1"/>
  <c r="N32" i="1"/>
  <c r="N33" i="1"/>
  <c r="N34" i="1"/>
  <c r="N35" i="1"/>
  <c r="N332" i="1"/>
  <c r="N36" i="1"/>
  <c r="N37" i="1"/>
  <c r="N38" i="1"/>
  <c r="N39" i="1"/>
  <c r="N42" i="1"/>
  <c r="N43" i="1"/>
  <c r="N44" i="1"/>
  <c r="N45" i="1"/>
  <c r="N46" i="1"/>
  <c r="N48" i="1"/>
  <c r="N49" i="1"/>
  <c r="N50" i="1"/>
  <c r="N51" i="1"/>
  <c r="N52" i="1"/>
  <c r="N59" i="1"/>
  <c r="N60" i="1"/>
  <c r="N62" i="1"/>
  <c r="N63" i="1"/>
  <c r="N64" i="1"/>
  <c r="N65" i="1"/>
  <c r="N67" i="1"/>
  <c r="N68" i="1"/>
  <c r="N69" i="1"/>
  <c r="O69" i="1" s="1"/>
  <c r="N70" i="1"/>
  <c r="N71" i="1"/>
  <c r="O71" i="1" s="1"/>
  <c r="N72" i="1"/>
  <c r="N73" i="1"/>
  <c r="N74" i="1"/>
  <c r="N75" i="1"/>
  <c r="N76" i="1"/>
  <c r="N77" i="1"/>
  <c r="N78" i="1"/>
  <c r="O78" i="1" s="1"/>
  <c r="N79" i="1"/>
  <c r="O79" i="1" s="1"/>
  <c r="N86" i="1"/>
  <c r="O86" i="1" s="1"/>
  <c r="N88" i="1"/>
  <c r="N94" i="1"/>
  <c r="N87" i="1"/>
  <c r="O87" i="1" s="1"/>
  <c r="N95" i="1"/>
  <c r="O95" i="1" s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34" i="1"/>
  <c r="N135" i="1"/>
  <c r="N137" i="1"/>
  <c r="N138" i="1"/>
  <c r="N139" i="1"/>
  <c r="N140" i="1"/>
  <c r="N141" i="1"/>
  <c r="N143" i="1"/>
  <c r="N144" i="1"/>
  <c r="N145" i="1"/>
  <c r="N146" i="1"/>
  <c r="N147" i="1"/>
  <c r="N148" i="1"/>
  <c r="N155" i="1"/>
  <c r="O155" i="1" s="1"/>
  <c r="N156" i="1"/>
  <c r="N157" i="1"/>
  <c r="N158" i="1"/>
  <c r="N159" i="1"/>
  <c r="N164" i="1"/>
  <c r="N165" i="1"/>
  <c r="N166" i="1"/>
  <c r="N168" i="1"/>
  <c r="N169" i="1"/>
  <c r="O169" i="1" s="1"/>
  <c r="N142" i="1"/>
  <c r="O142" i="1" s="1"/>
  <c r="N170" i="1"/>
  <c r="N180" i="1"/>
  <c r="N181" i="1"/>
  <c r="N182" i="1"/>
  <c r="N183" i="1"/>
  <c r="N184" i="1"/>
  <c r="O184" i="1" s="1"/>
  <c r="N185" i="1"/>
  <c r="N186" i="1"/>
  <c r="N187" i="1"/>
  <c r="O187" i="1" s="1"/>
  <c r="N188" i="1"/>
  <c r="O188" i="1" s="1"/>
  <c r="N189" i="1"/>
  <c r="N190" i="1"/>
  <c r="N196" i="1"/>
  <c r="N197" i="1"/>
  <c r="N203" i="1"/>
  <c r="N204" i="1" s="1"/>
  <c r="N211" i="1"/>
  <c r="N212" i="1"/>
  <c r="N219" i="1"/>
  <c r="N220" i="1" s="1"/>
  <c r="N225" i="1"/>
  <c r="N226" i="1"/>
  <c r="N227" i="1"/>
  <c r="N228" i="1"/>
  <c r="N229" i="1"/>
  <c r="O229" i="1" s="1"/>
  <c r="N230" i="1"/>
  <c r="O230" i="1" s="1"/>
  <c r="N231" i="1"/>
  <c r="N232" i="1"/>
  <c r="N233" i="1"/>
  <c r="N234" i="1"/>
  <c r="O234" i="1" s="1"/>
  <c r="N240" i="1"/>
  <c r="N241" i="1" s="1"/>
  <c r="N253" i="1"/>
  <c r="N254" i="1"/>
  <c r="N255" i="1"/>
  <c r="N256" i="1"/>
  <c r="N257" i="1"/>
  <c r="N258" i="1"/>
  <c r="N259" i="1"/>
  <c r="N260" i="1"/>
  <c r="N261" i="1"/>
  <c r="N262" i="1"/>
  <c r="N263" i="1"/>
  <c r="N269" i="1"/>
  <c r="N270" i="1"/>
  <c r="N276" i="1"/>
  <c r="N277" i="1" s="1"/>
  <c r="N282" i="1"/>
  <c r="N283" i="1"/>
  <c r="N284" i="1"/>
  <c r="N288" i="1"/>
  <c r="N289" i="1"/>
  <c r="N290" i="1"/>
  <c r="N291" i="1"/>
  <c r="N295" i="1"/>
  <c r="N296" i="1"/>
  <c r="N297" i="1"/>
  <c r="N298" i="1"/>
  <c r="N303" i="1"/>
  <c r="N304" i="1"/>
  <c r="N305" i="1"/>
  <c r="O305" i="1" s="1"/>
  <c r="N306" i="1"/>
  <c r="N312" i="1"/>
  <c r="N313" i="1" s="1"/>
  <c r="N368" i="1"/>
  <c r="N369" i="1"/>
  <c r="N370" i="1"/>
  <c r="N376" i="1"/>
  <c r="N377" i="1"/>
  <c r="N381" i="1"/>
  <c r="N382" i="1"/>
  <c r="N383" i="1"/>
  <c r="N384" i="1"/>
  <c r="N385" i="1"/>
  <c r="N386" i="1"/>
  <c r="N393" i="1"/>
  <c r="N394" i="1"/>
  <c r="N395" i="1"/>
  <c r="N396" i="1"/>
  <c r="N400" i="1"/>
  <c r="N401" i="1"/>
  <c r="N402" i="1"/>
  <c r="N408" i="1"/>
  <c r="O408" i="1" s="1"/>
  <c r="N409" i="1"/>
  <c r="N414" i="1"/>
  <c r="N415" i="1" s="1"/>
  <c r="N418" i="1"/>
  <c r="N419" i="1"/>
  <c r="N420" i="1"/>
  <c r="N421" i="1"/>
  <c r="N426" i="1"/>
  <c r="N427" i="1"/>
  <c r="N432" i="1"/>
  <c r="N433" i="1"/>
  <c r="N438" i="1"/>
  <c r="N439" i="1"/>
  <c r="N443" i="1"/>
  <c r="N444" i="1"/>
  <c r="N445" i="1"/>
  <c r="N446" i="1"/>
  <c r="N451" i="1"/>
  <c r="N452" i="1" s="1"/>
  <c r="N456" i="1"/>
  <c r="N457" i="1"/>
  <c r="N458" i="1"/>
  <c r="N459" i="1"/>
  <c r="N460" i="1"/>
  <c r="N461" i="1"/>
  <c r="N467" i="1"/>
  <c r="N468" i="1"/>
  <c r="N469" i="1"/>
  <c r="N470" i="1"/>
  <c r="N471" i="1"/>
  <c r="O471" i="1" s="1"/>
  <c r="N473" i="1"/>
  <c r="O473" i="1" s="1"/>
  <c r="N474" i="1"/>
  <c r="N480" i="1"/>
  <c r="N481" i="1"/>
  <c r="N8" i="1"/>
  <c r="O8" i="1" s="1"/>
  <c r="M198" i="1"/>
  <c r="J198" i="1"/>
  <c r="K198" i="1"/>
  <c r="L198" i="1"/>
  <c r="J80" i="1"/>
  <c r="K80" i="1"/>
  <c r="L80" i="1"/>
  <c r="M80" i="1"/>
  <c r="J191" i="1"/>
  <c r="K191" i="1"/>
  <c r="L191" i="1"/>
  <c r="M191" i="1"/>
  <c r="J176" i="1"/>
  <c r="K176" i="1"/>
  <c r="L176" i="1"/>
  <c r="M176" i="1"/>
  <c r="J171" i="1"/>
  <c r="K171" i="1"/>
  <c r="L171" i="1"/>
  <c r="M171" i="1"/>
  <c r="J160" i="1"/>
  <c r="K160" i="1"/>
  <c r="L160" i="1"/>
  <c r="M160" i="1"/>
  <c r="J150" i="1"/>
  <c r="K150" i="1"/>
  <c r="L150" i="1"/>
  <c r="M150" i="1"/>
  <c r="J128" i="1"/>
  <c r="K128" i="1"/>
  <c r="L128" i="1"/>
  <c r="M128" i="1"/>
  <c r="J96" i="1"/>
  <c r="K96" i="1"/>
  <c r="L96" i="1"/>
  <c r="M96" i="1"/>
  <c r="J89" i="1"/>
  <c r="K89" i="1"/>
  <c r="L89" i="1"/>
  <c r="M89" i="1"/>
  <c r="H53" i="1"/>
  <c r="N213" i="1" l="1"/>
  <c r="N198" i="1"/>
  <c r="N428" i="1"/>
  <c r="N434" i="1"/>
  <c r="N89" i="1"/>
  <c r="O88" i="1"/>
  <c r="N440" i="1"/>
  <c r="N271" i="1"/>
  <c r="N18" i="1"/>
  <c r="N403" i="1"/>
  <c r="N171" i="1"/>
  <c r="N292" i="1"/>
  <c r="N307" i="1"/>
  <c r="N299" i="1"/>
  <c r="N128" i="1"/>
  <c r="N447" i="1"/>
  <c r="N422" i="1"/>
  <c r="N397" i="1"/>
  <c r="N264" i="1"/>
  <c r="N150" i="1"/>
  <c r="N96" i="1"/>
  <c r="O94" i="1"/>
  <c r="O96" i="1" s="1"/>
  <c r="N388" i="1"/>
  <c r="N378" i="1"/>
  <c r="N364" i="1"/>
  <c r="N285" i="1"/>
  <c r="N235" i="1"/>
  <c r="N191" i="1"/>
  <c r="N160" i="1"/>
  <c r="N80" i="1"/>
  <c r="N371" i="1"/>
  <c r="N475" i="1"/>
  <c r="N462" i="1"/>
  <c r="N410" i="1"/>
  <c r="N53" i="1"/>
  <c r="I118" i="1"/>
  <c r="O118" i="1" s="1"/>
  <c r="I117" i="1"/>
  <c r="O117" i="1" s="1"/>
  <c r="H447" i="1" l="1"/>
  <c r="G447" i="1"/>
  <c r="H422" i="1" l="1"/>
  <c r="G422" i="1"/>
  <c r="H388" i="1"/>
  <c r="G388" i="1"/>
  <c r="H364" i="1"/>
  <c r="G364" i="1"/>
  <c r="H128" i="1"/>
  <c r="G128" i="1"/>
  <c r="G53" i="1"/>
  <c r="G462" i="1"/>
  <c r="H397" i="1"/>
  <c r="G397" i="1"/>
  <c r="H235" i="1"/>
  <c r="G235" i="1"/>
  <c r="D484" i="1" l="1"/>
  <c r="I38" i="1"/>
  <c r="O38" i="1" s="1"/>
  <c r="I39" i="1"/>
  <c r="O39" i="1" s="1"/>
  <c r="I41" i="1"/>
  <c r="O41" i="1" s="1"/>
  <c r="I42" i="1"/>
  <c r="O42" i="1" s="1"/>
  <c r="I43" i="1"/>
  <c r="O43" i="1" s="1"/>
  <c r="I44" i="1"/>
  <c r="O44" i="1" s="1"/>
  <c r="I45" i="1"/>
  <c r="O45" i="1" s="1"/>
  <c r="I46" i="1"/>
  <c r="O46" i="1" s="1"/>
  <c r="I47" i="1"/>
  <c r="O47" i="1" s="1"/>
  <c r="I103" i="1"/>
  <c r="O103" i="1" s="1"/>
  <c r="I104" i="1"/>
  <c r="O104" i="1" s="1"/>
  <c r="I105" i="1"/>
  <c r="O105" i="1" s="1"/>
  <c r="I106" i="1"/>
  <c r="O106" i="1" s="1"/>
  <c r="I107" i="1"/>
  <c r="O107" i="1" s="1"/>
  <c r="I108" i="1"/>
  <c r="O108" i="1" s="1"/>
  <c r="I109" i="1"/>
  <c r="O109" i="1" s="1"/>
  <c r="I110" i="1"/>
  <c r="O110" i="1" s="1"/>
  <c r="I112" i="1"/>
  <c r="O112" i="1" s="1"/>
  <c r="I113" i="1"/>
  <c r="O113" i="1" s="1"/>
  <c r="I114" i="1"/>
  <c r="O114" i="1" s="1"/>
  <c r="I115" i="1"/>
  <c r="O115" i="1" s="1"/>
  <c r="I116" i="1"/>
  <c r="O116" i="1" s="1"/>
  <c r="I119" i="1"/>
  <c r="O119" i="1" s="1"/>
  <c r="I120" i="1"/>
  <c r="O120" i="1" s="1"/>
  <c r="I121" i="1"/>
  <c r="O121" i="1" s="1"/>
  <c r="I122" i="1"/>
  <c r="O122" i="1" s="1"/>
  <c r="I123" i="1"/>
  <c r="O123" i="1" s="1"/>
  <c r="I124" i="1"/>
  <c r="O124" i="1" s="1"/>
  <c r="I125" i="1"/>
  <c r="O125" i="1" s="1"/>
  <c r="I126" i="1"/>
  <c r="O126" i="1" s="1"/>
  <c r="I127" i="1"/>
  <c r="O127" i="1" s="1"/>
  <c r="I111" i="1"/>
  <c r="O111" i="1" s="1"/>
  <c r="K484" i="1" l="1"/>
  <c r="H213" i="1"/>
  <c r="G213" i="1"/>
  <c r="H198" i="1"/>
  <c r="G198" i="1"/>
  <c r="H191" i="1"/>
  <c r="G191" i="1"/>
  <c r="H171" i="1"/>
  <c r="G171" i="1"/>
  <c r="H160" i="1"/>
  <c r="G160" i="1"/>
  <c r="H150" i="1"/>
  <c r="G150" i="1"/>
  <c r="H96" i="1"/>
  <c r="G96" i="1"/>
  <c r="H89" i="1"/>
  <c r="G89" i="1"/>
  <c r="H80" i="1"/>
  <c r="G80" i="1"/>
  <c r="K487" i="1" l="1"/>
  <c r="H475" i="1"/>
  <c r="G475" i="1"/>
  <c r="H410" i="1"/>
  <c r="G410" i="1"/>
  <c r="I481" i="1"/>
  <c r="O481" i="1" s="1"/>
  <c r="I480" i="1"/>
  <c r="O480" i="1" s="1"/>
  <c r="I474" i="1"/>
  <c r="O474" i="1" s="1"/>
  <c r="I470" i="1"/>
  <c r="O470" i="1" s="1"/>
  <c r="I469" i="1"/>
  <c r="O469" i="1" s="1"/>
  <c r="I468" i="1"/>
  <c r="O468" i="1" s="1"/>
  <c r="I467" i="1"/>
  <c r="O467" i="1" s="1"/>
  <c r="I466" i="1"/>
  <c r="O466" i="1" s="1"/>
  <c r="I461" i="1"/>
  <c r="O461" i="1" s="1"/>
  <c r="I460" i="1"/>
  <c r="O460" i="1" s="1"/>
  <c r="I459" i="1"/>
  <c r="O459" i="1" s="1"/>
  <c r="I458" i="1"/>
  <c r="O458" i="1" s="1"/>
  <c r="I457" i="1"/>
  <c r="O457" i="1" s="1"/>
  <c r="I456" i="1"/>
  <c r="O456" i="1" s="1"/>
  <c r="I451" i="1"/>
  <c r="O451" i="1" s="1"/>
  <c r="O452" i="1" s="1"/>
  <c r="I446" i="1"/>
  <c r="O446" i="1" s="1"/>
  <c r="I444" i="1"/>
  <c r="O444" i="1" s="1"/>
  <c r="I443" i="1"/>
  <c r="O443" i="1" s="1"/>
  <c r="I445" i="1"/>
  <c r="O445" i="1" s="1"/>
  <c r="I439" i="1"/>
  <c r="O439" i="1" s="1"/>
  <c r="I438" i="1"/>
  <c r="O438" i="1" s="1"/>
  <c r="I433" i="1"/>
  <c r="O433" i="1" s="1"/>
  <c r="I432" i="1"/>
  <c r="O432" i="1" s="1"/>
  <c r="I427" i="1"/>
  <c r="O427" i="1" s="1"/>
  <c r="I426" i="1"/>
  <c r="O426" i="1" s="1"/>
  <c r="I421" i="1"/>
  <c r="O421" i="1" s="1"/>
  <c r="I419" i="1"/>
  <c r="O419" i="1" s="1"/>
  <c r="I420" i="1"/>
  <c r="O420" i="1" s="1"/>
  <c r="I418" i="1"/>
  <c r="O418" i="1" s="1"/>
  <c r="I414" i="1"/>
  <c r="O414" i="1" s="1"/>
  <c r="O415" i="1" s="1"/>
  <c r="I409" i="1"/>
  <c r="O409" i="1" s="1"/>
  <c r="O410" i="1" s="1"/>
  <c r="I402" i="1"/>
  <c r="O402" i="1" s="1"/>
  <c r="I401" i="1"/>
  <c r="O401" i="1" s="1"/>
  <c r="I400" i="1"/>
  <c r="O400" i="1" s="1"/>
  <c r="I396" i="1"/>
  <c r="O396" i="1" s="1"/>
  <c r="I394" i="1"/>
  <c r="O394" i="1" s="1"/>
  <c r="I393" i="1"/>
  <c r="O393" i="1" s="1"/>
  <c r="I387" i="1"/>
  <c r="O387" i="1" s="1"/>
  <c r="I385" i="1"/>
  <c r="O385" i="1" s="1"/>
  <c r="I384" i="1"/>
  <c r="O384" i="1" s="1"/>
  <c r="I383" i="1"/>
  <c r="O383" i="1" s="1"/>
  <c r="I382" i="1"/>
  <c r="O382" i="1" s="1"/>
  <c r="I386" i="1"/>
  <c r="O386" i="1" s="1"/>
  <c r="I381" i="1"/>
  <c r="O381" i="1" s="1"/>
  <c r="I377" i="1"/>
  <c r="O377" i="1" s="1"/>
  <c r="I376" i="1"/>
  <c r="O376" i="1" s="1"/>
  <c r="I370" i="1"/>
  <c r="O370" i="1" s="1"/>
  <c r="I369" i="1"/>
  <c r="O369" i="1" s="1"/>
  <c r="I368" i="1"/>
  <c r="O368" i="1" s="1"/>
  <c r="I395" i="1"/>
  <c r="O395" i="1" s="1"/>
  <c r="I312" i="1"/>
  <c r="O312" i="1" s="1"/>
  <c r="O313" i="1" s="1"/>
  <c r="I306" i="1"/>
  <c r="O306" i="1" s="1"/>
  <c r="I304" i="1"/>
  <c r="O304" i="1" s="1"/>
  <c r="I303" i="1"/>
  <c r="O303" i="1" s="1"/>
  <c r="I298" i="1"/>
  <c r="O298" i="1" s="1"/>
  <c r="I297" i="1"/>
  <c r="O297" i="1" s="1"/>
  <c r="I296" i="1"/>
  <c r="O296" i="1" s="1"/>
  <c r="I295" i="1"/>
  <c r="O295" i="1" s="1"/>
  <c r="I291" i="1"/>
  <c r="O291" i="1" s="1"/>
  <c r="I290" i="1"/>
  <c r="O290" i="1" s="1"/>
  <c r="I289" i="1"/>
  <c r="O289" i="1" s="1"/>
  <c r="I288" i="1"/>
  <c r="O288" i="1" s="1"/>
  <c r="I284" i="1"/>
  <c r="O284" i="1" s="1"/>
  <c r="I283" i="1"/>
  <c r="O283" i="1" s="1"/>
  <c r="I282" i="1"/>
  <c r="O282" i="1" s="1"/>
  <c r="I276" i="1"/>
  <c r="I270" i="1"/>
  <c r="O270" i="1" s="1"/>
  <c r="I269" i="1"/>
  <c r="O269" i="1" s="1"/>
  <c r="O271" i="1" s="1"/>
  <c r="I263" i="1"/>
  <c r="O263" i="1" s="1"/>
  <c r="I262" i="1"/>
  <c r="O262" i="1" s="1"/>
  <c r="I261" i="1"/>
  <c r="O261" i="1" s="1"/>
  <c r="I260" i="1"/>
  <c r="O260" i="1" s="1"/>
  <c r="I259" i="1"/>
  <c r="O259" i="1" s="1"/>
  <c r="I258" i="1"/>
  <c r="O258" i="1" s="1"/>
  <c r="I257" i="1"/>
  <c r="O257" i="1" s="1"/>
  <c r="I256" i="1"/>
  <c r="O256" i="1" s="1"/>
  <c r="I255" i="1"/>
  <c r="O255" i="1" s="1"/>
  <c r="I254" i="1"/>
  <c r="O254" i="1" s="1"/>
  <c r="I253" i="1"/>
  <c r="O253" i="1" s="1"/>
  <c r="I246" i="1"/>
  <c r="I240" i="1"/>
  <c r="O240" i="1" s="1"/>
  <c r="O241" i="1" s="1"/>
  <c r="I233" i="1"/>
  <c r="O233" i="1" s="1"/>
  <c r="I232" i="1"/>
  <c r="O232" i="1" s="1"/>
  <c r="I231" i="1"/>
  <c r="O231" i="1" s="1"/>
  <c r="I228" i="1"/>
  <c r="O228" i="1" s="1"/>
  <c r="I227" i="1"/>
  <c r="O227" i="1" s="1"/>
  <c r="I226" i="1"/>
  <c r="O226" i="1" s="1"/>
  <c r="I225" i="1"/>
  <c r="O225" i="1" s="1"/>
  <c r="I11" i="1"/>
  <c r="O11" i="1" s="1"/>
  <c r="I219" i="1"/>
  <c r="O219" i="1" s="1"/>
  <c r="O220" i="1" s="1"/>
  <c r="I212" i="1"/>
  <c r="O212" i="1" s="1"/>
  <c r="I211" i="1"/>
  <c r="O211" i="1" s="1"/>
  <c r="I210" i="1"/>
  <c r="O210" i="1" s="1"/>
  <c r="I203" i="1"/>
  <c r="O203" i="1" s="1"/>
  <c r="O204" i="1" s="1"/>
  <c r="I197" i="1"/>
  <c r="O197" i="1" s="1"/>
  <c r="I196" i="1"/>
  <c r="O196" i="1" s="1"/>
  <c r="I190" i="1"/>
  <c r="O190" i="1" s="1"/>
  <c r="I189" i="1"/>
  <c r="O189" i="1" s="1"/>
  <c r="I186" i="1"/>
  <c r="O186" i="1" s="1"/>
  <c r="I185" i="1"/>
  <c r="O185" i="1" s="1"/>
  <c r="I183" i="1"/>
  <c r="O183" i="1" s="1"/>
  <c r="I182" i="1"/>
  <c r="O182" i="1" s="1"/>
  <c r="I181" i="1"/>
  <c r="O181" i="1" s="1"/>
  <c r="I180" i="1"/>
  <c r="O180" i="1" s="1"/>
  <c r="I175" i="1"/>
  <c r="I170" i="1"/>
  <c r="O170" i="1" s="1"/>
  <c r="I168" i="1"/>
  <c r="O168" i="1" s="1"/>
  <c r="I167" i="1"/>
  <c r="O167" i="1" s="1"/>
  <c r="I166" i="1"/>
  <c r="O166" i="1" s="1"/>
  <c r="I165" i="1"/>
  <c r="O165" i="1" s="1"/>
  <c r="I164" i="1"/>
  <c r="O164" i="1" s="1"/>
  <c r="I159" i="1"/>
  <c r="O159" i="1" s="1"/>
  <c r="I158" i="1"/>
  <c r="O158" i="1" s="1"/>
  <c r="I157" i="1"/>
  <c r="O157" i="1" s="1"/>
  <c r="I156" i="1"/>
  <c r="O156" i="1" s="1"/>
  <c r="I149" i="1"/>
  <c r="O149" i="1" s="1"/>
  <c r="I148" i="1"/>
  <c r="O148" i="1" s="1"/>
  <c r="I147" i="1"/>
  <c r="O147" i="1" s="1"/>
  <c r="I146" i="1"/>
  <c r="O146" i="1" s="1"/>
  <c r="I145" i="1"/>
  <c r="O145" i="1" s="1"/>
  <c r="I144" i="1"/>
  <c r="O144" i="1" s="1"/>
  <c r="I143" i="1"/>
  <c r="O143" i="1" s="1"/>
  <c r="I141" i="1"/>
  <c r="O141" i="1" s="1"/>
  <c r="I140" i="1"/>
  <c r="O140" i="1" s="1"/>
  <c r="I139" i="1"/>
  <c r="O139" i="1" s="1"/>
  <c r="I138" i="1"/>
  <c r="O138" i="1" s="1"/>
  <c r="I137" i="1"/>
  <c r="O137" i="1" s="1"/>
  <c r="I136" i="1"/>
  <c r="O136" i="1" s="1"/>
  <c r="I135" i="1"/>
  <c r="O135" i="1" s="1"/>
  <c r="I134" i="1"/>
  <c r="O134" i="1" s="1"/>
  <c r="I102" i="1"/>
  <c r="O102" i="1" s="1"/>
  <c r="I101" i="1"/>
  <c r="O101" i="1" s="1"/>
  <c r="I85" i="1"/>
  <c r="I77" i="1"/>
  <c r="O77" i="1" s="1"/>
  <c r="I76" i="1"/>
  <c r="O76" i="1" s="1"/>
  <c r="I75" i="1"/>
  <c r="O75" i="1" s="1"/>
  <c r="I74" i="1"/>
  <c r="O74" i="1" s="1"/>
  <c r="I73" i="1"/>
  <c r="O73" i="1" s="1"/>
  <c r="I72" i="1"/>
  <c r="O72" i="1" s="1"/>
  <c r="I70" i="1"/>
  <c r="O70" i="1" s="1"/>
  <c r="I68" i="1"/>
  <c r="O68" i="1" s="1"/>
  <c r="I67" i="1"/>
  <c r="O67" i="1" s="1"/>
  <c r="I66" i="1"/>
  <c r="O66" i="1" s="1"/>
  <c r="I65" i="1"/>
  <c r="O65" i="1" s="1"/>
  <c r="I64" i="1"/>
  <c r="O64" i="1" s="1"/>
  <c r="I63" i="1"/>
  <c r="O63" i="1" s="1"/>
  <c r="I62" i="1"/>
  <c r="O62" i="1" s="1"/>
  <c r="I61" i="1"/>
  <c r="O61" i="1" s="1"/>
  <c r="I60" i="1"/>
  <c r="O60" i="1" s="1"/>
  <c r="I59" i="1"/>
  <c r="O59" i="1" s="1"/>
  <c r="I23" i="1"/>
  <c r="I24" i="1"/>
  <c r="O24" i="1" s="1"/>
  <c r="I25" i="1"/>
  <c r="O25" i="1" s="1"/>
  <c r="I26" i="1"/>
  <c r="O26" i="1" s="1"/>
  <c r="I27" i="1"/>
  <c r="O27" i="1" s="1"/>
  <c r="I29" i="1"/>
  <c r="O29" i="1" s="1"/>
  <c r="I30" i="1"/>
  <c r="O30" i="1" s="1"/>
  <c r="I31" i="1"/>
  <c r="O31" i="1" s="1"/>
  <c r="I33" i="1"/>
  <c r="O33" i="1" s="1"/>
  <c r="I34" i="1"/>
  <c r="O34" i="1" s="1"/>
  <c r="I35" i="1"/>
  <c r="O35" i="1" s="1"/>
  <c r="I332" i="1"/>
  <c r="O332" i="1" s="1"/>
  <c r="I36" i="1"/>
  <c r="O36" i="1" s="1"/>
  <c r="I37" i="1"/>
  <c r="O37" i="1" s="1"/>
  <c r="I32" i="1"/>
  <c r="O32" i="1" s="1"/>
  <c r="I48" i="1"/>
  <c r="O48" i="1" s="1"/>
  <c r="I49" i="1"/>
  <c r="O49" i="1" s="1"/>
  <c r="I50" i="1"/>
  <c r="O50" i="1" s="1"/>
  <c r="I51" i="1"/>
  <c r="O51" i="1" s="1"/>
  <c r="I52" i="1"/>
  <c r="O52" i="1" s="1"/>
  <c r="I10" i="1"/>
  <c r="O10" i="1" s="1"/>
  <c r="I12" i="1"/>
  <c r="O12" i="1" s="1"/>
  <c r="I13" i="1"/>
  <c r="O13" i="1" s="1"/>
  <c r="I14" i="1"/>
  <c r="O14" i="1" s="1"/>
  <c r="I15" i="1"/>
  <c r="O15" i="1" s="1"/>
  <c r="I16" i="1"/>
  <c r="O16" i="1" s="1"/>
  <c r="I17" i="1"/>
  <c r="O17" i="1" s="1"/>
  <c r="I9" i="1"/>
  <c r="J482" i="1"/>
  <c r="H176" i="1"/>
  <c r="G176" i="1"/>
  <c r="O434" i="1" l="1"/>
  <c r="O235" i="1"/>
  <c r="O128" i="1"/>
  <c r="O198" i="1"/>
  <c r="O175" i="1"/>
  <c r="O176" i="1" s="1"/>
  <c r="O85" i="1"/>
  <c r="O89" i="1" s="1"/>
  <c r="O191" i="1"/>
  <c r="O246" i="1"/>
  <c r="O247" i="1" s="1"/>
  <c r="O388" i="1"/>
  <c r="O475" i="1"/>
  <c r="O23" i="1"/>
  <c r="O53" i="1" s="1"/>
  <c r="I53" i="1"/>
  <c r="O160" i="1"/>
  <c r="I18" i="1"/>
  <c r="O9" i="1"/>
  <c r="O18" i="1" s="1"/>
  <c r="O80" i="1"/>
  <c r="O150" i="1"/>
  <c r="O276" i="1"/>
  <c r="O277" i="1" s="1"/>
  <c r="I277" i="1"/>
  <c r="O292" i="1"/>
  <c r="O299" i="1"/>
  <c r="O307" i="1"/>
  <c r="O364" i="1"/>
  <c r="O378" i="1"/>
  <c r="O403" i="1"/>
  <c r="O447" i="1"/>
  <c r="O462" i="1"/>
  <c r="O171" i="1"/>
  <c r="O264" i="1"/>
  <c r="O213" i="1"/>
  <c r="O285" i="1"/>
  <c r="O371" i="1"/>
  <c r="O397" i="1"/>
  <c r="O422" i="1"/>
  <c r="O428" i="1"/>
  <c r="O440" i="1"/>
  <c r="J484" i="1"/>
  <c r="I447" i="1"/>
  <c r="I410" i="1"/>
  <c r="I176" i="1"/>
  <c r="I388" i="1"/>
  <c r="I422" i="1"/>
  <c r="I364" i="1"/>
  <c r="I128" i="1"/>
  <c r="I397" i="1"/>
  <c r="I235" i="1"/>
  <c r="I482" i="1"/>
  <c r="I89" i="1"/>
  <c r="I160" i="1"/>
  <c r="I191" i="1"/>
  <c r="I96" i="1"/>
  <c r="I171" i="1"/>
  <c r="I150" i="1"/>
  <c r="I198" i="1"/>
  <c r="I213" i="1"/>
  <c r="I80" i="1"/>
  <c r="I475" i="1"/>
  <c r="J487" i="1" l="1"/>
  <c r="N482" i="1"/>
  <c r="H440" i="1"/>
  <c r="G440" i="1"/>
  <c r="H434" i="1"/>
  <c r="I434" i="1"/>
  <c r="G434" i="1"/>
  <c r="H428" i="1"/>
  <c r="G428" i="1"/>
  <c r="H403" i="1"/>
  <c r="I403" i="1"/>
  <c r="G403" i="1"/>
  <c r="H378" i="1"/>
  <c r="I378" i="1"/>
  <c r="G378" i="1"/>
  <c r="H371" i="1"/>
  <c r="I371" i="1"/>
  <c r="G371" i="1"/>
  <c r="H307" i="1"/>
  <c r="I307" i="1"/>
  <c r="G307" i="1"/>
  <c r="H299" i="1"/>
  <c r="I299" i="1"/>
  <c r="G299" i="1"/>
  <c r="H292" i="1"/>
  <c r="I292" i="1"/>
  <c r="G292" i="1"/>
  <c r="H285" i="1"/>
  <c r="G285" i="1"/>
  <c r="G277" i="1"/>
  <c r="H271" i="1"/>
  <c r="I271" i="1"/>
  <c r="G271" i="1"/>
  <c r="H264" i="1"/>
  <c r="G264" i="1"/>
  <c r="H204" i="1"/>
  <c r="I204" i="1"/>
  <c r="G204" i="1"/>
  <c r="H241" i="1"/>
  <c r="I241" i="1"/>
  <c r="G241" i="1"/>
  <c r="H220" i="1"/>
  <c r="I220" i="1"/>
  <c r="G220" i="1"/>
  <c r="H247" i="1"/>
  <c r="I247" i="1"/>
  <c r="G247" i="1"/>
  <c r="H482" i="1"/>
  <c r="L482" i="1"/>
  <c r="M482" i="1"/>
  <c r="G482" i="1"/>
  <c r="H462" i="1"/>
  <c r="I462" i="1"/>
  <c r="H452" i="1"/>
  <c r="I452" i="1"/>
  <c r="G452" i="1"/>
  <c r="H415" i="1"/>
  <c r="I415" i="1"/>
  <c r="G415" i="1"/>
  <c r="H313" i="1"/>
  <c r="I313" i="1"/>
  <c r="G313" i="1"/>
  <c r="L484" i="1" l="1"/>
  <c r="M484" i="1"/>
  <c r="H484" i="1"/>
  <c r="I264" i="1"/>
  <c r="M487" i="1" l="1"/>
  <c r="L487" i="1"/>
  <c r="I285" i="1"/>
  <c r="O482" i="1" l="1"/>
  <c r="I428" i="1" l="1"/>
  <c r="I440" i="1"/>
  <c r="N484" i="1"/>
  <c r="G484" i="1"/>
  <c r="I484" i="1" l="1"/>
  <c r="O484" i="1"/>
  <c r="G487" i="1" l="1"/>
</calcChain>
</file>

<file path=xl/sharedStrings.xml><?xml version="1.0" encoding="utf-8"?>
<sst xmlns="http://schemas.openxmlformats.org/spreadsheetml/2006/main" count="1832" uniqueCount="406">
  <si>
    <t>AFP</t>
  </si>
  <si>
    <t>ISR</t>
  </si>
  <si>
    <t>SFS</t>
  </si>
  <si>
    <t>DIRECCION DE SERVICIOS DE ATENCION A EMERGENCIAS EXTRA HOSPITALARIA</t>
  </si>
  <si>
    <t>DIOMEL ALEXIS GARCIA GARCIA</t>
  </si>
  <si>
    <t>COORDINADOR (A)</t>
  </si>
  <si>
    <t>SUPERVISOR DE LOGISTICA</t>
  </si>
  <si>
    <t>DONATO TEJADA QUIÑONES</t>
  </si>
  <si>
    <t>FACILITADOR</t>
  </si>
  <si>
    <t>SOPORTE TECNICO INFORMATICO</t>
  </si>
  <si>
    <t>HILARIO RAUL BAEZ MERAN</t>
  </si>
  <si>
    <t>DIVISION DE FISCALIZACION - DAEH</t>
  </si>
  <si>
    <t>JOEL DIAZ MADE</t>
  </si>
  <si>
    <t>ANALISTA</t>
  </si>
  <si>
    <t>CENTRO DE REGULACION DE URGENCIAS Y EMERGENCIAS GRAN SANTO DOMINGO - DAEH</t>
  </si>
  <si>
    <t>NICAURI MATEO OGANDO</t>
  </si>
  <si>
    <t>TECNICO ADMINISTRATIVO</t>
  </si>
  <si>
    <t>WASCAR  FRANCISCO AQUINO SANCHEZ</t>
  </si>
  <si>
    <t>TECNICO DE REFRIGERACION</t>
  </si>
  <si>
    <t>AURELINA VITTINI JIMENEZ</t>
  </si>
  <si>
    <t>ANALISTA LEGAL</t>
  </si>
  <si>
    <t>CRISTIAN OCTAVIO TEJADA REYES</t>
  </si>
  <si>
    <t>ESMIRNA RODRIGUEZ DE DE JESUS</t>
  </si>
  <si>
    <t>ANALISTA DE RECURSOS HUMANOS</t>
  </si>
  <si>
    <t>YUNEIDA MERCEDES PAULA REYES</t>
  </si>
  <si>
    <t>LUIS ENRIQUE ENCARNACION</t>
  </si>
  <si>
    <t>ISARY MARY TRINIDAD PEREZ</t>
  </si>
  <si>
    <t>LEIDYS STEPHANIA MATOS LUIS</t>
  </si>
  <si>
    <t>LAUREANO EDRIELLE ROMANO MARRERO</t>
  </si>
  <si>
    <t>COORDINADOR (A) DE LOGISTICA</t>
  </si>
  <si>
    <t>EDELY ZABALA ZABALA</t>
  </si>
  <si>
    <t>MIGUELLI MARIA PEREZ ABREU</t>
  </si>
  <si>
    <t>ROSSANNA CRISTINA DELGADO FIGUEROA</t>
  </si>
  <si>
    <t>ISDELANIA CRUZ LEONARDO</t>
  </si>
  <si>
    <t>NABILL MASSIEL MORA ARIAS</t>
  </si>
  <si>
    <t>DAHIANA GERONIMO ALBERTO</t>
  </si>
  <si>
    <t>COORDINADORA</t>
  </si>
  <si>
    <t>YUBELKY MANUELA VALDEZ MORONTA</t>
  </si>
  <si>
    <t>YRONELIS LANDA RODRIGUEZ</t>
  </si>
  <si>
    <t>JUANA NAROLIN MEJIA MEDINA</t>
  </si>
  <si>
    <t>VERONICA JIMENEZ ENCARNACION</t>
  </si>
  <si>
    <t>ARISLEIDY CAROLINA ROMERO VILLALONA</t>
  </si>
  <si>
    <t>LUIS ALFREDO ORTIZ</t>
  </si>
  <si>
    <t>CARMEN TERESA TAVERAS DE LOS SANTOS</t>
  </si>
  <si>
    <t>MIJAIL DANIEL DECENA GUZMAN</t>
  </si>
  <si>
    <t>LUCEIDY VOLQUEZ SANCHEZ</t>
  </si>
  <si>
    <t>PERIODISTA</t>
  </si>
  <si>
    <t>CARLOS ALFREDO MONTERO ABREU</t>
  </si>
  <si>
    <t>ROSA ALBA ESCALANTE FELIZ</t>
  </si>
  <si>
    <t>ALEXANDRA ALCANTARA VICTORINO</t>
  </si>
  <si>
    <t>GUARINA YSAMAR RODRIGUEZ MATOS</t>
  </si>
  <si>
    <t>LOURDES MARIA JIMENEZ ENCARNACION</t>
  </si>
  <si>
    <t>YOVELYS GONZALEZ PLATA</t>
  </si>
  <si>
    <t>CESARINA ALTAGRACIA FELIZ CASTILLO</t>
  </si>
  <si>
    <t>CENTRO DE REGULACION DE URGENCIAS Y EMERGENCIAS MONTE PLATA- DAEH</t>
  </si>
  <si>
    <t>LICET PATRICIA MUÑOZ MEDRANO</t>
  </si>
  <si>
    <t>CENTRO DE REGULACION DE URGENCIAS Y EMERGENCIAS SAN JOSE DE OCOA- DAEH</t>
  </si>
  <si>
    <t>JUANA ALTAGRACIA MORDAN GENAO</t>
  </si>
  <si>
    <t>CENTRO DE REGULACION DE URGENCIAS Y EMERGENCIAS SANTIAGO DE LOS CABALLEROS- DAEH</t>
  </si>
  <si>
    <t>JOSE ANTONIO CONTRERAS SANTOS</t>
  </si>
  <si>
    <t>ANALISTA DE CALIDAD</t>
  </si>
  <si>
    <t>COORDINADOR (A) ADMINISTRATIV</t>
  </si>
  <si>
    <t>NELSON DE JESUS BAUTISTA FERNANDEZ</t>
  </si>
  <si>
    <t>JOSE MIGUEL PEREZ MARTINEZ</t>
  </si>
  <si>
    <t>BIANELA ALMONTE RIVAS</t>
  </si>
  <si>
    <t>YIRDA DURAN BRIOSO</t>
  </si>
  <si>
    <t>CENTRO DE REGULACION DE URGENCIAS Y EMERGENCIAS ESPAILLAT- DAEH</t>
  </si>
  <si>
    <t>MELVIN DARIO PICHARDO</t>
  </si>
  <si>
    <t>CENTRO DE REGULACION DE URGENCIAS Y EMERGENCIAS DUARTE- DAEH</t>
  </si>
  <si>
    <t>JULIO ANGEL ROSARIO SANCHEZ</t>
  </si>
  <si>
    <t>MARCIAL LUCIANO ORTEGA</t>
  </si>
  <si>
    <t>JOSE RAMON MOREL CORDERO</t>
  </si>
  <si>
    <t>LUIS ARIEL AMARANTE ABREU</t>
  </si>
  <si>
    <t>CENTRO DE REGULACION DE URGENCIAS Y EMERGENCIAS HERMANAS MIRABAL- DAEH</t>
  </si>
  <si>
    <t>LUIS ALFREDO DE LUNA RODRIGUEZ</t>
  </si>
  <si>
    <t>EDISON LANTIGUA CRUZ</t>
  </si>
  <si>
    <t>CENTRO DE REGULACION DE URGENCIAS Y EMERGENCIAS MARIA TRINIDAD SANCHEZ- DAEH</t>
  </si>
  <si>
    <t>WENDERLY ROMAN OZORIA MARTE</t>
  </si>
  <si>
    <t>FEDERICO MANUEL ALMONTE BISONO</t>
  </si>
  <si>
    <t>MARIA ALEXANDRA VICIOSO RODRIGUEZ</t>
  </si>
  <si>
    <t>CENTRO DE REGULACION DE URGENCIAS Y EMERGENCIAS SAMANA - DAEH</t>
  </si>
  <si>
    <t>GERMAN JAZMIN FIGARO</t>
  </si>
  <si>
    <t>CHAYANNE GERONIMO ANDERSON</t>
  </si>
  <si>
    <t>CENTRO DE REGULACION DE URGENCIAS Y EMERGENCIAS BARAHONA- DAEH</t>
  </si>
  <si>
    <t>MARCELINO GOMEZ MORETA</t>
  </si>
  <si>
    <t>SUPERVISOR (A)</t>
  </si>
  <si>
    <t>RONALD MIGUEL FERRERAS BORGES</t>
  </si>
  <si>
    <t>JOSE MANUEL FELIZ CUELLO</t>
  </si>
  <si>
    <t>CENTRO DE REGULACION DE URGENCIAS Y EMERGENCIAS PEDERNALES- DAEH</t>
  </si>
  <si>
    <t>ROMA AMELINA ESPINAL ESPINAL</t>
  </si>
  <si>
    <t>TECNICO DE RECURSOS HUMANOS</t>
  </si>
  <si>
    <t>LUIS DAVID PEREZ PERDOMO</t>
  </si>
  <si>
    <t>RUDILANNIA PEREZ PIMENTEL</t>
  </si>
  <si>
    <t>SAMUEL ELIAS MANCEBO RIVAS</t>
  </si>
  <si>
    <t>SOPORTE INFORMATICO</t>
  </si>
  <si>
    <t>CENTRO DE REGULACION DE URGENCIAS Y EMERGENCIAS LA ALTAGRACIA - DAEH</t>
  </si>
  <si>
    <t>PATRICIA ANTONIA MEDINA ANTIGUA</t>
  </si>
  <si>
    <t>COORDINADOR (A) REGIONAL</t>
  </si>
  <si>
    <t>JOSE ALFREDO GUERRERO AVILA</t>
  </si>
  <si>
    <t>JUAN MANUEL GARCIA SOLANO</t>
  </si>
  <si>
    <t>JONATAN ALFONSECA DE JESUS</t>
  </si>
  <si>
    <t>FRANCISCO JAVIER GONZALEZ RODRIGUEZ</t>
  </si>
  <si>
    <t>JOSE RAFAEL HERNANDEZ HIDALGO</t>
  </si>
  <si>
    <t>CENTRO DE REGULACION DE URGENCIAS Y EMERGENCIAS SAN PEDRO DE MACORIS- DAEH</t>
  </si>
  <si>
    <t>DIONISIO ANTONIO BURGOS LAMBERTUS</t>
  </si>
  <si>
    <t>CENTRO DE REGULACION DE URGENCIAS Y EMERGENCIAS HATO MAYOR DEL REY- DAEH</t>
  </si>
  <si>
    <t>HECTOR MARTE PEREZ</t>
  </si>
  <si>
    <t>LOANNY KARINA RONDON RIJO</t>
  </si>
  <si>
    <t>SUPERVISOR(A)</t>
  </si>
  <si>
    <t>CECILIO CASTILLO SANTANA</t>
  </si>
  <si>
    <t>CENTRO DE REGULACION DE URGENCIAS Y EMERGENCIAS EL SEIBO- DAEH</t>
  </si>
  <si>
    <t>ADOLFO ALEXANDER PEGUERO PEGUERO</t>
  </si>
  <si>
    <t>JUAN ELIAS MONEGRO ROSARIO</t>
  </si>
  <si>
    <t>CARLOS LENDY VILLAR VILLEGAS</t>
  </si>
  <si>
    <t>CENTRO DE REGULACION DE URGENCIAS Y EMERGENCIAS AZUA DE COMPOSTELA- DAEH</t>
  </si>
  <si>
    <t>DOMINGO ANTONIO COMPRES MATOS</t>
  </si>
  <si>
    <t>CENTRO DE REGULACION DE URGENCIAS Y EMERGENCIAS SAN JUAN DE LA MAGUANA- DAEH</t>
  </si>
  <si>
    <t>JOSE AUGUSTO DUVAL GARCIA</t>
  </si>
  <si>
    <t>DELIA RUTH HERRERA TAPIA</t>
  </si>
  <si>
    <t>ROCHANGELY TIFA RODRIGUEZ</t>
  </si>
  <si>
    <t>CENTRO DE REGULACION DE URGENCIAS Y EMERGENCIAS VALVERDE-DAEH</t>
  </si>
  <si>
    <t>ADRIEL NICOLAS NUÑEZ AMARANTE</t>
  </si>
  <si>
    <t>LEURIS JOSE GALVEZ MANZUETA</t>
  </si>
  <si>
    <t>CENTRO DE REGULACION DE URGENCIAS Y EMERGENCIAS LA VEGA-DAEH</t>
  </si>
  <si>
    <t>HIKARI HODAI SORIANO</t>
  </si>
  <si>
    <t>LUCIA BIENVENIDA VERAS ROSARIO</t>
  </si>
  <si>
    <t>CENTRO DE REGULACION DE URGENCIAS Y EMERGENCIAS SANCHEZ RAMIREZ- DAEH</t>
  </si>
  <si>
    <t>JOSE GABRIEL RODRIGUEZ SANTOS</t>
  </si>
  <si>
    <t>MIGUEL ANTONIO CORCINO MOREL</t>
  </si>
  <si>
    <t>LORENZO MANUEL SALDAÑA LORA</t>
  </si>
  <si>
    <t>AURIS ROSA VASQUEZ</t>
  </si>
  <si>
    <t>LAURA STEPHANY CONCET JIMINIAN</t>
  </si>
  <si>
    <t>CARMEN YANIRA DANIEL JOSE</t>
  </si>
  <si>
    <t>DEPARTAMENTO DE PLANIFICACION Y DESARROLLO- DAEH</t>
  </si>
  <si>
    <t>DIVISION DE CALIDAD EN LA GESTION -DAEH</t>
  </si>
  <si>
    <t>SHEYLA CONSUEGRA GONZALEZ</t>
  </si>
  <si>
    <t>ENCARGADO DE CALIDAD EN LA GE</t>
  </si>
  <si>
    <t>MARIO ANTONIO SANCHEZ RAMIREZ</t>
  </si>
  <si>
    <t>TECNICO DE CALIDAD EN LA GEST</t>
  </si>
  <si>
    <t>DEPARTAMENTO DE RECURSOS HUMANOS - DAEH</t>
  </si>
  <si>
    <t>YOKAIRA CARIDAD GUZMAN REYES</t>
  </si>
  <si>
    <t>CARLENY MASSIEL MATOS LUIS</t>
  </si>
  <si>
    <t>GENESIS ARLEEN PAULINO REYES</t>
  </si>
  <si>
    <t>ALEJANDRINA PEÑA LEBRON</t>
  </si>
  <si>
    <t>MOISES ARIEL DAVILA RUIZ</t>
  </si>
  <si>
    <t>ANALISTA DE SISTEMAS INFORMAT</t>
  </si>
  <si>
    <t>CARMEN MARIA VALDEZ</t>
  </si>
  <si>
    <t>VICKIANA MARISOL MEJIA GONZALEZ</t>
  </si>
  <si>
    <t>ANALISTA DE RECLUTAMIENTO Y S</t>
  </si>
  <si>
    <t>MAYERLIN JORGE ESCOTO</t>
  </si>
  <si>
    <t>RAMON IGNACIO DIAZ RODRIGUEZ</t>
  </si>
  <si>
    <t>YAMAIRIS JIMENEZ HERNANDEZ</t>
  </si>
  <si>
    <t>JULIO CESAR GONZALEZ</t>
  </si>
  <si>
    <t>JENNY MONEGRO LIRIANO</t>
  </si>
  <si>
    <t>ANALISTA DE CAPACITACION Y DE</t>
  </si>
  <si>
    <t>ZULEIKA MARBELYS VASQUEZ RIJO</t>
  </si>
  <si>
    <t>YISSEL ALTAGRACIA SANCHEZ ORTIZ</t>
  </si>
  <si>
    <t>GRECIA MARIA GOMEZ CRISOSTOMO</t>
  </si>
  <si>
    <t>BRYAN JESUS SUAREZ DE PEÑA</t>
  </si>
  <si>
    <t>DARIANA PEREZ ABREU</t>
  </si>
  <si>
    <t>YAELMI CAMILLE LOPEZ FERNANDEZ</t>
  </si>
  <si>
    <t>CARMEN ALTAGRACIA GERMAN DIAZ</t>
  </si>
  <si>
    <t>ANTONIO FRANCISCO MARTINEZ GARRIDO</t>
  </si>
  <si>
    <t>ENCARGADO (A) DE NOMINA</t>
  </si>
  <si>
    <t>VANESSA OGANDO SUERO</t>
  </si>
  <si>
    <t>DEPARTAMENTO JURIDICO- DAEH</t>
  </si>
  <si>
    <t>DERLIN JASSER PAULINO PIMENTEL</t>
  </si>
  <si>
    <t>QUILINO DE LOS SANTOS CARABALLO</t>
  </si>
  <si>
    <t>ROSANNA ISABEL PEREZ HEREDIA</t>
  </si>
  <si>
    <t>ELEAZAR TOMAS DISLA MAYI</t>
  </si>
  <si>
    <t>LLOVISNA NATALI PUJOLS PEREYRA</t>
  </si>
  <si>
    <t>RADHAMES JIMENEZ RAMIREZ</t>
  </si>
  <si>
    <t>ADOLFO PEREZ PEREZ</t>
  </si>
  <si>
    <t>ENCARGADO</t>
  </si>
  <si>
    <t>DEPARTAMENTO ADMINISTRATIVO FINANCIERO- DAEH</t>
  </si>
  <si>
    <t>DAIRY ANTONIA DE AZA ALVARADO</t>
  </si>
  <si>
    <t>ENCARGADO DE PRESUPUESTO</t>
  </si>
  <si>
    <t>MAYELIN PEGUERO ROMERO</t>
  </si>
  <si>
    <t>PABLO ENMANUEL GOMEZ MALLOL</t>
  </si>
  <si>
    <t>JESSICA ANYELINA DE LEON CAPELLAN</t>
  </si>
  <si>
    <t>NIDIA DE OLEO OGANDO</t>
  </si>
  <si>
    <t>ELAYNE DE LOS MILAGROS BAEZ TIRADO</t>
  </si>
  <si>
    <t>SECCION DE CONTROL DE BIENES- DAEH</t>
  </si>
  <si>
    <t>STEFANY CHESTARO VALERIO</t>
  </si>
  <si>
    <t>PEDRO ESPINOSA RAMIREZ</t>
  </si>
  <si>
    <t>SECCION DE SERVICIOS GENERALES -DAEH</t>
  </si>
  <si>
    <t>FREDDY NICANOR GONZALEZ PIMENTEL</t>
  </si>
  <si>
    <t>SECCION DE CORRESPONDENCIA- DAEH</t>
  </si>
  <si>
    <t>DIVISION DE TRANSPORTACION Y MANTENIMIENTO -DAEH</t>
  </si>
  <si>
    <t>EDISON RAMON FRIAS ESPINO</t>
  </si>
  <si>
    <t>TECNICO DE MANTENIMIENTO</t>
  </si>
  <si>
    <t>HENDERSON NACOR FRIAS DIAZ</t>
  </si>
  <si>
    <t>XEUSY MERCEDES ARAUJO CORNIELLE</t>
  </si>
  <si>
    <t>GABRIELA ALEXANDRA SOSA CONCEPCION</t>
  </si>
  <si>
    <t>SORAH EDHIT BACHA REYES</t>
  </si>
  <si>
    <t>DIVISION FINANCIERA- DAEH</t>
  </si>
  <si>
    <t>FRANCISCO ALBERTO SANCHEZ PERDOMO</t>
  </si>
  <si>
    <t>YOKASTA ALEXANDRA TAPIA MARTINEZ</t>
  </si>
  <si>
    <t>ENCARGADO DE CONTABILIDAD</t>
  </si>
  <si>
    <t>FRANCISCO ALBERTO BORDA CACERES</t>
  </si>
  <si>
    <t>ANALISTA FINANCIERO</t>
  </si>
  <si>
    <t>MARIA DEL CARMEN ARIAS DUARTE</t>
  </si>
  <si>
    <t>CONTADOR</t>
  </si>
  <si>
    <t>ANALISTA DE PRESUPUESTO</t>
  </si>
  <si>
    <t>LEYDI RAYMIL ARIAS HIRALDO</t>
  </si>
  <si>
    <t>DEPARTAMENTO DE TECNOLOGIAS DE LA INFORMACION Y COMUNICACION- DAEH</t>
  </si>
  <si>
    <t>ISMAEL RODRIGUEZ FELIZ</t>
  </si>
  <si>
    <t>YULISSA JOSEFINA REYES GARCIA</t>
  </si>
  <si>
    <t>TECNICO DE COMUNICACIONES</t>
  </si>
  <si>
    <t>MARCOS ABRAHAM PILAR MEDINA</t>
  </si>
  <si>
    <t>ANALISTA INFORMATICO</t>
  </si>
  <si>
    <t>LUIS EDUARDO GARCIA SANCHEZ</t>
  </si>
  <si>
    <t>TECNICO AUDIOVISUAL</t>
  </si>
  <si>
    <t>NELSON ROBERTO SANTAMARIA JAVIER</t>
  </si>
  <si>
    <t>GRECIA MERCEDES FLORIAN PEREZ</t>
  </si>
  <si>
    <t>ANGEL MARIA LINARES PEREZ</t>
  </si>
  <si>
    <t>AARON TAVAREZ DE LOS SANTOS</t>
  </si>
  <si>
    <t>RUBEN DAVID SANCHEZ SEVERINO</t>
  </si>
  <si>
    <t>RONALD GERARDO FLETE</t>
  </si>
  <si>
    <t>FRANCISCO EDUARDO TIRADO FELIZ</t>
  </si>
  <si>
    <t>DEYVI DE LEON ULLOA</t>
  </si>
  <si>
    <t>DEPARTAMENTO DE GESTION EXTRA-HOSPITALARIA- DAEH</t>
  </si>
  <si>
    <t>SAMIRA CASTILLO DE ESPINAL</t>
  </si>
  <si>
    <t>ANALISTA DE CALIDAD EN LA GES</t>
  </si>
  <si>
    <t>CARMEN ANTONIA GUTIERREZ UREÑA</t>
  </si>
  <si>
    <t>ASISTENTE EJECUTIVA</t>
  </si>
  <si>
    <t>VANESSA MARGARITA ESPINAL READ</t>
  </si>
  <si>
    <t>YANIRA MARTINEZ FRANCO</t>
  </si>
  <si>
    <t>LILIAN MINEIDY MORA PEREZ</t>
  </si>
  <si>
    <t>ESTEFANY YULISA TAVAREZ HERNANDEZ</t>
  </si>
  <si>
    <t>ANTONIA PAOLA DE LA CRUZ ANGELES</t>
  </si>
  <si>
    <t>JEANNETTE RIVERA GONZALEZ</t>
  </si>
  <si>
    <t>DIVISION DE OPERACIONES-DAEH</t>
  </si>
  <si>
    <t>STENLLY DAHIANA ORTIZ ARIAS</t>
  </si>
  <si>
    <t>ENCARGADO (A)</t>
  </si>
  <si>
    <t>DIVISION DE ENTRENAMIENTO Y SIMULACROS- DAEH</t>
  </si>
  <si>
    <t>MAURIS PEREZ TEJEDA</t>
  </si>
  <si>
    <t>MILDRED MARGARITA SANCHEZ PEREZ</t>
  </si>
  <si>
    <t>ANTONIO LAGARES QUEZADA</t>
  </si>
  <si>
    <t>ROLANDO DAVID MATOS</t>
  </si>
  <si>
    <t>LILIBET VIDAL MONTERO</t>
  </si>
  <si>
    <t>YESSENIA CARVAJAL CORCINO</t>
  </si>
  <si>
    <t>ANDREINA ESTEANIA FERRERAS BORGES</t>
  </si>
  <si>
    <t>FRANCISCO ANTONIO HERNANDEZ MENA</t>
  </si>
  <si>
    <t>DAVID RAFAEL VICENTE FABIAN</t>
  </si>
  <si>
    <t>DEPARTAMENTO DE COORDINACION Y ENLACE CON LA RED PUBLICA DE SALUD-DAEH</t>
  </si>
  <si>
    <t>AMAZONA AURORA DE JESUS ROSARIO</t>
  </si>
  <si>
    <t>ESCANIA MAYERLIN REINOSO SANCHEZ</t>
  </si>
  <si>
    <t>DIVISION DE GESTION A URGENCIAS Y EMERGENCIAS- DAEH</t>
  </si>
  <si>
    <t>LADY LAURA RODRIGUEZ REYES</t>
  </si>
  <si>
    <t>Femenino</t>
  </si>
  <si>
    <t>Masculino</t>
  </si>
  <si>
    <t>TEMPORALES</t>
  </si>
  <si>
    <t>JOSE LUIS CANARIO QUEZADA</t>
  </si>
  <si>
    <t>ROSA AWILDA PEREZ SIERRA</t>
  </si>
  <si>
    <t>CENTRO DE REGULACION DE URGENCIAS Y EMERGENCIAS  PUERTO PLATA  DAEH</t>
  </si>
  <si>
    <t>KEISSY MERCEDES CASTILLO BONILLA</t>
  </si>
  <si>
    <t>RAMON LEONARDO HERRERA CRUCETA</t>
  </si>
  <si>
    <t>DEPARTAMENTO GESTION RIESGOS., Y PREP. Y RESPUESTA ANTE DESASTRES</t>
  </si>
  <si>
    <t>HECTOR ANDRES VALLEJO</t>
  </si>
  <si>
    <t>LUIS OCTAVIO PEÑA RODRIGUEZ</t>
  </si>
  <si>
    <t>JOSE JOAQUIN VALENZUELA MARTINEZ</t>
  </si>
  <si>
    <t>DARLYN ENCARNACION MATEO</t>
  </si>
  <si>
    <t>DAVIS ANDERSON CORONADO JAQUEZ</t>
  </si>
  <si>
    <t>JULIO JOSE LARA PEÑA</t>
  </si>
  <si>
    <t>DARIO ALEXANDER GOMEZ PIÑA</t>
  </si>
  <si>
    <t>ENC. OFIC. LIBRE ACCESO INFORM</t>
  </si>
  <si>
    <t>SORIBEL MENDEZ SANCHEZ</t>
  </si>
  <si>
    <t>ANGHIE BERIOSKA CEDEÑO SOTO</t>
  </si>
  <si>
    <t>ADALGISA DE LA CRUZ HERNANDEZ</t>
  </si>
  <si>
    <t>LUIS JEREMY VALDEZ BENITEZ</t>
  </si>
  <si>
    <t>ENC. DIV. DESEMEÑO Y CAPACIT.</t>
  </si>
  <si>
    <t>COORDINADOR ADMINISTRATIVO</t>
  </si>
  <si>
    <t>ANALISTA DE COMPRAS Y CONTRATACIONES</t>
  </si>
  <si>
    <t>PENELOPE FRANCHESKA ROSADO NUÑEZ</t>
  </si>
  <si>
    <t>LAURA YANET PINALES MANCEBO</t>
  </si>
  <si>
    <t>GEIDY ROSSANNY MATOS MEDINA</t>
  </si>
  <si>
    <t>JOCABEB TORRES REYNOSO</t>
  </si>
  <si>
    <t>LUZ ELVIRA OZUNA LAUTERIO</t>
  </si>
  <si>
    <t>CENTRO DE REGULACION DE URGENCIAS Y EMERGENCIAS MONSENOR NOUEL- DAEH</t>
  </si>
  <si>
    <t>DARIEL GONZALEZ SEPULVEDA</t>
  </si>
  <si>
    <t>CARLOS RAFAEL HENRIQUEZ PEÑA</t>
  </si>
  <si>
    <t>JOSELINA FIGUEREO SANCHEZ</t>
  </si>
  <si>
    <t>NEDALAN YENIFER ORTIZ BENITEZ</t>
  </si>
  <si>
    <t>ELIZABETH MATEO AMANCIO</t>
  </si>
  <si>
    <t>TECNICO</t>
  </si>
  <si>
    <t>EDUARD JESUS MARIA HENRIQUEZ VARGAS</t>
  </si>
  <si>
    <t>ADDERLY ROBERCYS PEREZ MEDRANO</t>
  </si>
  <si>
    <t>HENRY SMIL OGANDO PEREZ</t>
  </si>
  <si>
    <t>JOSE OSCAR MARTE PEREZ</t>
  </si>
  <si>
    <t>MARIANELA VALDEZ</t>
  </si>
  <si>
    <t>ORFELINA SANTANA CESPEDES</t>
  </si>
  <si>
    <t>VIRGINIA MARIA CRUZ FERNANDEZ</t>
  </si>
  <si>
    <t>RAFAEL EL GRANDE DE LA CRUZ DIAZ</t>
  </si>
  <si>
    <t>JUANA MARIA DEL PILAR REYES SANCHEZ</t>
  </si>
  <si>
    <t>ENC. DIVISION RELACIONALES LABORALES</t>
  </si>
  <si>
    <t>WELLIN RAUL ANDUJAR SENCION</t>
  </si>
  <si>
    <t>AGUSTIN JOEL FELIZ LUNA</t>
  </si>
  <si>
    <t>JESUS FRANCISCO BAUTISTA PEREZ</t>
  </si>
  <si>
    <t>MARIA AURELIA SANCHEZ REGALADO</t>
  </si>
  <si>
    <t>WANDA MADALY CALDERON MARTINEZ</t>
  </si>
  <si>
    <t xml:space="preserve">ENCARGADA COMPRAS Y CONTRATACIONES </t>
  </si>
  <si>
    <t xml:space="preserve">ENCARGADO DE SERVICIOS GENERALES </t>
  </si>
  <si>
    <t>ANALISTA DIVISION DE COMPRAS Y CONTRATACIONES</t>
  </si>
  <si>
    <t>DIVISION COMPRAS Y CONTRATACIONES</t>
  </si>
  <si>
    <t>ENC. DIV. DE ORGANIZACION DEL TRAB.Y COMPENSACION</t>
  </si>
  <si>
    <t>NOMBRE</t>
  </si>
  <si>
    <t>ESTATUS</t>
  </si>
  <si>
    <t>GENERO</t>
  </si>
  <si>
    <t>FECHA DESIG.</t>
  </si>
  <si>
    <t>FECHA TERMINO</t>
  </si>
  <si>
    <t>SDO.BRUTO</t>
  </si>
  <si>
    <t>OTROS INGR.</t>
  </si>
  <si>
    <t>TOTAL INGR.</t>
  </si>
  <si>
    <t>OTROS DESC.</t>
  </si>
  <si>
    <t>NETO</t>
  </si>
  <si>
    <t>FUNCION</t>
  </si>
  <si>
    <t>LORENNE CHANTAL DURAN VIOLA</t>
  </si>
  <si>
    <t>ENCARGADO (A) DE ARCHIVO Y CO</t>
  </si>
  <si>
    <t xml:space="preserve">          DIRECCION DE SERVICIOS DE ATENCION A EMERGENCIAS EXTRA HOSPITALARIA (DAEH)</t>
  </si>
  <si>
    <t>VICNER NATALIS OGANDO MENDOZA</t>
  </si>
  <si>
    <t>LENIN ARISMENDY PEREZ CRUZ</t>
  </si>
  <si>
    <t>DANIEL JUNIOR DECENA GUZMAN</t>
  </si>
  <si>
    <t>EVELYN ADERSSY ABREU CASTILLO</t>
  </si>
  <si>
    <t>LUIS MANUEL GUZMAN GARCIA</t>
  </si>
  <si>
    <t>HEIDY CAROLINA MONTES DE OCA</t>
  </si>
  <si>
    <t>MISAEL ENRIQUE MENDEZ MENDEZ</t>
  </si>
  <si>
    <t>GISSEL NATHALIE ALMANZAR CARO</t>
  </si>
  <si>
    <t>GINAIRY PEREZ PEREZ</t>
  </si>
  <si>
    <t>CRISTIAN FERNANDA LIRIANO VALERA</t>
  </si>
  <si>
    <t>PEDRO CRESCENCIO PAYANO SANTANA</t>
  </si>
  <si>
    <t>CATHERINE DIHMES FLORES</t>
  </si>
  <si>
    <t>DULCE KEREN CASTILLO UREÑA</t>
  </si>
  <si>
    <t>NOEMI MATEO ROSARIO</t>
  </si>
  <si>
    <t>ADELYN NAJHOMY MOTA ROSARIO</t>
  </si>
  <si>
    <t>DIVISION ALMACEN Y SUMINISTRO  DAEH</t>
  </si>
  <si>
    <t>LUIS AMAURYS TINEO CRUZ</t>
  </si>
  <si>
    <t>MAYELIN ESTEFANIA HERNANDEZ BAEZ</t>
  </si>
  <si>
    <t>CHUNG HOI CHEUNG MARTINEZ</t>
  </si>
  <si>
    <t>ASESOR(A)</t>
  </si>
  <si>
    <t>ENERSULA MARCIANA PEREZ RIVERA</t>
  </si>
  <si>
    <t>ANALISTA DE COMPRAS Y CONTRAT</t>
  </si>
  <si>
    <t>WILLIAM ROBERTO MONTERO ENCARNACION</t>
  </si>
  <si>
    <t>ENERCIDO RAFAEL ENCARNACION SORIANO</t>
  </si>
  <si>
    <t>ALTAGRACIA AMPARO PEÑA SUERO</t>
  </si>
  <si>
    <t>LOHANNA EDILI ESTEVEZ FARRIER</t>
  </si>
  <si>
    <t>MICHELLE LOPEZ RODRIGUEZ</t>
  </si>
  <si>
    <t>RUTH DELANIA MEJIA</t>
  </si>
  <si>
    <t>EDGAR DE JESUS UCETA MEJIA</t>
  </si>
  <si>
    <t>SKEILY PEREYRA GUERRERO</t>
  </si>
  <si>
    <t>SULLMAN CAROLINA OLIVARES LANTIGUA</t>
  </si>
  <si>
    <t>CLAUDETT CARRASCO MARTINEZ</t>
  </si>
  <si>
    <t>KARLA YAMEL OLIVARES NUÑEZ</t>
  </si>
  <si>
    <t>LUIS ANDRES ROSARIO LUNA</t>
  </si>
  <si>
    <t>ALEXIS MORILLO MORILLO</t>
  </si>
  <si>
    <t>YAHAIRA CASTILLO CORDERO</t>
  </si>
  <si>
    <t>ALINA GUZMAN HUMA</t>
  </si>
  <si>
    <t>ENCARGADO DE RECURSOS HUMANOS</t>
  </si>
  <si>
    <t>SOLANLLY GUILLERMINA CACERES PAULIN</t>
  </si>
  <si>
    <t>NIURVIS HENRIQUEZ GARCIA</t>
  </si>
  <si>
    <t>CAROLINA MONTERO MONTERO</t>
  </si>
  <si>
    <t>ESTARLIN JAVIER CANELO DEL ROSARIO</t>
  </si>
  <si>
    <t>YADILIS GUILLEN BRITO</t>
  </si>
  <si>
    <t>MABEL PEREZ MONERO</t>
  </si>
  <si>
    <t>MARIA ALEJANDRA LAZALA BONILLA</t>
  </si>
  <si>
    <t>EDWARD FRANCISCO CABRERA PELAEZ</t>
  </si>
  <si>
    <t>EMMANUEL ALEJANDRO DE LEON PEREZ</t>
  </si>
  <si>
    <t>ENMANUEL DE LA CRUZ ENCARNACION</t>
  </si>
  <si>
    <t>WILSON ADALBERTO JIMENEZ DIAZ</t>
  </si>
  <si>
    <t>JORDAN MARTE CRUZ</t>
  </si>
  <si>
    <t>01/07/2025</t>
  </si>
  <si>
    <t>ENCARGADO DIV. CALIDAD EN LA GESTION</t>
  </si>
  <si>
    <t>LEONARDO NATANAEL MARCANO DE LA ROS</t>
  </si>
  <si>
    <t>ANALISTA DE PROYECTOS</t>
  </si>
  <si>
    <t>ANALISTA DE SISTEMAS INFORMATicos</t>
  </si>
  <si>
    <t xml:space="preserve">          NOMINA PERSONAL TEMPORAL MES DE  OCTUBRE    2025</t>
  </si>
  <si>
    <t>IRELINA LIRIANO FERNANDEZ</t>
  </si>
  <si>
    <t>YAQUIRI MERCEDES ABREU DEL ORBE</t>
  </si>
  <si>
    <t>ALEJANDRO JOSE MENDEZ SAINT-HILAIRE</t>
  </si>
  <si>
    <t>ISMAEL GREGORIO CUELLO SANCHEZ</t>
  </si>
  <si>
    <t>LESLIE SAI DAVID PAYANO</t>
  </si>
  <si>
    <t>MARIA FERMINA RODRIGUEZ LOPEZ</t>
  </si>
  <si>
    <t>MARCOS VIRGILIO GARCIA SANTOS</t>
  </si>
  <si>
    <t>JEAN CARLOS ADAMES</t>
  </si>
  <si>
    <t>JUAN ESTEBAN PONCIANO SANCHEZ</t>
  </si>
  <si>
    <t>JEAN MANUEL DESPRADEL MORETA</t>
  </si>
  <si>
    <t>TECNICO EN CONTABILIDAD</t>
  </si>
  <si>
    <t>GASIL ESTHER GIL LIMBAR</t>
  </si>
  <si>
    <t>ROSSMERY ARISLEIDA JIMENEZ BELTRE DE CAPELLAN</t>
  </si>
  <si>
    <t>MARIA DE LOURDES PIMENTEL VALENZUELA</t>
  </si>
  <si>
    <t>DOMITILO DEL CARMEN CALDERON PERALTA</t>
  </si>
  <si>
    <t>JHONNELGIA TAVERAS DE AZA DE BALBUENA</t>
  </si>
  <si>
    <t>CHRISTOPHER BERNARDO ORTIZ ENCARNACION</t>
  </si>
  <si>
    <t>CAROLINA ALEJANDRA CRISOSTOMO FERNANDEZ</t>
  </si>
  <si>
    <t>GREGORIO ALEXANDER GUTIERREZ RAMIREZ</t>
  </si>
  <si>
    <t>JULIA MARGARITA NUÑEZ DE DE LOS SANTOS</t>
  </si>
  <si>
    <t>CARMEN DEL ROSARIO VERAS ENCARNACION</t>
  </si>
  <si>
    <t>BERTHA PATRICIA LAHOZ BANKS DE ADAMES</t>
  </si>
  <si>
    <t>LUISANNA MARGARITA MERCEDES DE CONCE</t>
  </si>
  <si>
    <t>XIOMARA DE LOS MILAGROS ENCARNACION SORIANO</t>
  </si>
  <si>
    <t>EDICKSON DE JESUS MARTINEZ RODRIGUEZ</t>
  </si>
  <si>
    <t>YORDANIS LICELOT GARCIA VASQUEZ</t>
  </si>
  <si>
    <t>MARIA DE LOS ANGELES GONZALEZ DUARTE</t>
  </si>
  <si>
    <t>RUTH ESTHER VILLAVICENCIO DE DOMINGUEZ</t>
  </si>
  <si>
    <t>TOTAL DESC.</t>
  </si>
  <si>
    <t>ENCARGADO (A) DE PLANIFICACION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</si>
</sst>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4" fontId="3" fillId="0" borderId="0" xfId="0" applyNumberFormat="1" applyFont="1"/>
    <xf numFmtId="0" fontId="3" fillId="3" borderId="0" xfId="0" applyFont="1" applyFill="1"/>
    <xf numFmtId="4" fontId="3" fillId="3" borderId="0" xfId="0" applyNumberFormat="1" applyFont="1" applyFill="1"/>
    <xf numFmtId="0" fontId="4" fillId="0" borderId="0" xfId="0" applyFont="1"/>
    <xf numFmtId="0" fontId="5" fillId="0" borderId="0" xfId="0" applyFont="1"/>
    <xf numFmtId="4" fontId="4" fillId="0" borderId="0" xfId="0" applyNumberFormat="1" applyFont="1"/>
    <xf numFmtId="164" fontId="4" fillId="0" borderId="0" xfId="0" applyNumberFormat="1" applyFont="1"/>
    <xf numFmtId="164" fontId="4" fillId="3" borderId="0" xfId="0" applyNumberFormat="1" applyFont="1" applyFill="1"/>
    <xf numFmtId="0" fontId="4" fillId="3" borderId="0" xfId="0" applyFont="1" applyFill="1"/>
    <xf numFmtId="0" fontId="5" fillId="3" borderId="0" xfId="0" applyFont="1" applyFill="1"/>
    <xf numFmtId="4" fontId="0" fillId="0" borderId="0" xfId="0" applyNumberFormat="1"/>
    <xf numFmtId="43" fontId="7" fillId="0" borderId="0" xfId="0" applyNumberFormat="1" applyFont="1" applyAlignment="1" applyProtection="1">
      <alignment horizontal="center"/>
      <protection locked="0"/>
    </xf>
    <xf numFmtId="43" fontId="7" fillId="0" borderId="0" xfId="3" applyFont="1" applyBorder="1" applyAlignment="1" applyProtection="1">
      <alignment horizontal="center"/>
      <protection locked="0"/>
    </xf>
    <xf numFmtId="4" fontId="4" fillId="3" borderId="0" xfId="0" applyNumberFormat="1" applyFont="1" applyFill="1"/>
    <xf numFmtId="0" fontId="5" fillId="3" borderId="0" xfId="0" applyFont="1" applyFill="1" applyAlignment="1">
      <alignment horizontal="center"/>
    </xf>
    <xf numFmtId="4" fontId="5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right"/>
    </xf>
    <xf numFmtId="4" fontId="5" fillId="3" borderId="2" xfId="0" applyNumberFormat="1" applyFont="1" applyFill="1" applyBorder="1"/>
    <xf numFmtId="4" fontId="5" fillId="3" borderId="0" xfId="0" applyNumberFormat="1" applyFont="1" applyFill="1"/>
    <xf numFmtId="0" fontId="5" fillId="4" borderId="0" xfId="0" applyFont="1" applyFill="1" applyAlignment="1">
      <alignment horizontal="center"/>
    </xf>
    <xf numFmtId="4" fontId="5" fillId="4" borderId="0" xfId="0" applyNumberFormat="1" applyFont="1" applyFill="1" applyAlignment="1">
      <alignment horizontal="center"/>
    </xf>
    <xf numFmtId="0" fontId="0" fillId="3" borderId="0" xfId="0" applyFill="1"/>
    <xf numFmtId="4" fontId="5" fillId="3" borderId="2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4" fontId="5" fillId="0" borderId="0" xfId="0" applyNumberFormat="1" applyFont="1" applyAlignment="1">
      <alignment horizontal="center"/>
    </xf>
    <xf numFmtId="4" fontId="0" fillId="3" borderId="0" xfId="0" applyNumberFormat="1" applyFill="1"/>
    <xf numFmtId="164" fontId="4" fillId="3" borderId="0" xfId="0" applyNumberFormat="1" applyFont="1" applyFill="1" applyAlignment="1">
      <alignment horizontal="right"/>
    </xf>
  </cellXfs>
  <cellStyles count="4">
    <cellStyle name="Millares" xfId="3" builtinId="3"/>
    <cellStyle name="Neutral" xfId="1" builtinId="28" customBuiltin="1"/>
    <cellStyle name="Normal" xfId="0" builtinId="0"/>
    <cellStyle name="Total" xfId="2" builtinId="25" customBuiltin="1"/>
  </cellStyles>
  <dxfs count="4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411480</xdr:colOff>
      <xdr:row>0</xdr:row>
      <xdr:rowOff>38100</xdr:rowOff>
    </xdr:from>
    <xdr:to>
      <xdr:col>0</xdr:col>
      <xdr:colOff>1627245</xdr:colOff>
      <xdr:row>3</xdr:row>
      <xdr:rowOff>83820</xdr:rowOff>
    </xdr:to>
    <xdr:pic>
      <xdr:nvPicPr>
        <xdr:cNvPr id="1204" name="Imagen 1">
          <a:extLst>
            <a:ext uri="{FF2B5EF4-FFF2-40B4-BE49-F238E27FC236}">
              <a16:creationId xmlns:a16="http://schemas.microsoft.com/office/drawing/2014/main" id="{61B8334E-4617-D768-BAB0-FDF448622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411480" y="38100"/>
          <a:ext cx="1215765" cy="50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R518"/>
  <sheetViews>
    <sheetView tabSelected="1" topLeftCell="A293" zoomScale="125" zoomScaleNormal="125" workbookViewId="0">
      <selection activeCell="B87" sqref="B87"/>
    </sheetView>
  </sheetViews>
  <sheetFormatPr baseColWidth="10" defaultColWidth="9.140625" defaultRowHeight="12" x14ac:dyDescent="0.2"/>
  <cols>
    <col min="1" max="1" width="35.140625" style="5" customWidth="1"/>
    <col min="2" max="2" width="30" style="5" customWidth="1"/>
    <col min="3" max="3" width="12.42578125" style="5" customWidth="1"/>
    <col min="4" max="4" width="11.42578125" style="5" customWidth="1"/>
    <col min="5" max="5" width="10" style="5" customWidth="1"/>
    <col min="6" max="6" width="12.140625" style="5" customWidth="1"/>
    <col min="7" max="7" width="16.5703125" style="5" customWidth="1"/>
    <col min="8" max="8" width="11.5703125" style="7" customWidth="1"/>
    <col min="9" max="9" width="14.7109375" style="5" customWidth="1"/>
    <col min="10" max="13" width="11.5703125" style="7" customWidth="1"/>
    <col min="14" max="14" width="15.42578125" style="5" customWidth="1"/>
    <col min="15" max="15" width="12.28515625" style="5" customWidth="1"/>
    <col min="16" max="16" width="23.42578125" style="1" bestFit="1" customWidth="1"/>
    <col min="17" max="17" width="11" style="1" customWidth="1"/>
    <col min="18" max="18" width="12.7109375" style="1" customWidth="1"/>
    <col min="19" max="16384" width="9.140625" style="1"/>
  </cols>
  <sheetData>
    <row r="1" spans="1:18" x14ac:dyDescent="0.2">
      <c r="H1" s="5"/>
      <c r="J1" s="5"/>
      <c r="K1" s="5"/>
      <c r="L1" s="5"/>
      <c r="M1" s="5"/>
      <c r="P1" s="5"/>
    </row>
    <row r="2" spans="1:18" x14ac:dyDescent="0.2">
      <c r="B2" s="6" t="s">
        <v>319</v>
      </c>
      <c r="H2" s="5"/>
      <c r="J2" s="5"/>
      <c r="K2" s="5"/>
      <c r="L2" s="5"/>
      <c r="M2" s="5"/>
      <c r="P2" s="5"/>
    </row>
    <row r="3" spans="1:18" x14ac:dyDescent="0.2">
      <c r="B3" s="6" t="s">
        <v>375</v>
      </c>
      <c r="H3" s="5"/>
      <c r="J3" s="5"/>
      <c r="K3" s="5"/>
      <c r="L3" s="5"/>
      <c r="M3" s="5"/>
      <c r="P3" s="5"/>
    </row>
    <row r="4" spans="1:18" x14ac:dyDescent="0.2">
      <c r="H4" s="5"/>
      <c r="J4" s="5"/>
      <c r="K4" s="5"/>
      <c r="L4" s="5"/>
      <c r="M4" s="5"/>
      <c r="P4" s="5"/>
    </row>
    <row r="5" spans="1:18" ht="12" customHeight="1" x14ac:dyDescent="0.2">
      <c r="H5" s="5"/>
      <c r="J5" s="5"/>
      <c r="K5" s="5"/>
      <c r="L5" s="5"/>
      <c r="M5" s="5"/>
      <c r="P5" s="5"/>
    </row>
    <row r="6" spans="1:18" ht="12" customHeight="1" x14ac:dyDescent="0.2">
      <c r="A6" s="11" t="s">
        <v>3</v>
      </c>
      <c r="E6" s="8"/>
      <c r="F6" s="8"/>
      <c r="G6" s="15"/>
      <c r="H6" s="15"/>
      <c r="I6" s="15"/>
      <c r="J6" s="15"/>
      <c r="K6" s="15"/>
      <c r="L6" s="15"/>
      <c r="M6" s="15"/>
      <c r="N6" s="15"/>
      <c r="O6" s="15"/>
      <c r="P6" s="5"/>
    </row>
    <row r="7" spans="1:18" ht="12" customHeight="1" x14ac:dyDescent="0.2">
      <c r="A7" s="21" t="s">
        <v>306</v>
      </c>
      <c r="B7" s="21" t="s">
        <v>316</v>
      </c>
      <c r="C7" s="21" t="s">
        <v>307</v>
      </c>
      <c r="D7" s="21" t="s">
        <v>308</v>
      </c>
      <c r="E7" s="21" t="s">
        <v>309</v>
      </c>
      <c r="F7" s="21" t="s">
        <v>310</v>
      </c>
      <c r="G7" s="22" t="s">
        <v>311</v>
      </c>
      <c r="H7" s="22" t="s">
        <v>312</v>
      </c>
      <c r="I7" s="22" t="s">
        <v>313</v>
      </c>
      <c r="J7" s="22" t="s">
        <v>0</v>
      </c>
      <c r="K7" s="22" t="s">
        <v>1</v>
      </c>
      <c r="L7" s="22" t="s">
        <v>2</v>
      </c>
      <c r="M7" s="22" t="s">
        <v>314</v>
      </c>
      <c r="N7" s="22" t="s">
        <v>404</v>
      </c>
      <c r="O7" s="22" t="s">
        <v>315</v>
      </c>
      <c r="P7" s="5"/>
    </row>
    <row r="8" spans="1:18" s="5" customFormat="1" ht="12" customHeight="1" x14ac:dyDescent="0.25">
      <c r="A8" s="5" t="s">
        <v>146</v>
      </c>
      <c r="B8" s="5" t="s">
        <v>339</v>
      </c>
      <c r="C8" s="5" t="s">
        <v>252</v>
      </c>
      <c r="D8" s="5" t="s">
        <v>250</v>
      </c>
      <c r="E8" s="8">
        <v>45870</v>
      </c>
      <c r="F8" s="8">
        <v>46054</v>
      </c>
      <c r="G8" s="15">
        <v>150000</v>
      </c>
      <c r="H8" s="15">
        <v>0</v>
      </c>
      <c r="I8" s="15">
        <v>150000</v>
      </c>
      <c r="J8" s="15">
        <v>4305</v>
      </c>
      <c r="K8" s="15">
        <v>23866.62</v>
      </c>
      <c r="L8" s="15">
        <v>4560</v>
      </c>
      <c r="M8" s="15">
        <v>25</v>
      </c>
      <c r="N8" s="15">
        <f t="shared" ref="N8:N17" si="0">+J8+K8+L8+M8</f>
        <v>32756.62</v>
      </c>
      <c r="O8" s="15">
        <f t="shared" ref="O8:O17" si="1">+I8-N8</f>
        <v>117243.38</v>
      </c>
      <c r="Q8" s="12"/>
      <c r="R8" s="1"/>
    </row>
    <row r="9" spans="1:18" ht="12" customHeight="1" x14ac:dyDescent="0.25">
      <c r="A9" s="5" t="s">
        <v>281</v>
      </c>
      <c r="B9" s="5" t="s">
        <v>173</v>
      </c>
      <c r="C9" s="5" t="s">
        <v>252</v>
      </c>
      <c r="D9" s="5" t="s">
        <v>251</v>
      </c>
      <c r="E9" s="8">
        <v>45870</v>
      </c>
      <c r="F9" s="8">
        <v>46054</v>
      </c>
      <c r="G9" s="15">
        <v>150000</v>
      </c>
      <c r="H9" s="15"/>
      <c r="I9" s="15">
        <f t="shared" ref="I9:I17" si="2">+G9+H9</f>
        <v>150000</v>
      </c>
      <c r="J9" s="15">
        <v>4305</v>
      </c>
      <c r="K9" s="15">
        <v>23866.62</v>
      </c>
      <c r="L9" s="15">
        <v>4560</v>
      </c>
      <c r="M9" s="15">
        <v>25</v>
      </c>
      <c r="N9" s="15">
        <f t="shared" si="0"/>
        <v>32756.62</v>
      </c>
      <c r="O9" s="15">
        <f t="shared" si="1"/>
        <v>117243.38</v>
      </c>
      <c r="P9" s="5"/>
      <c r="Q9" s="12"/>
    </row>
    <row r="10" spans="1:18" ht="12" customHeight="1" x14ac:dyDescent="0.25">
      <c r="A10" s="5" t="s">
        <v>4</v>
      </c>
      <c r="B10" s="5" t="s">
        <v>371</v>
      </c>
      <c r="C10" s="5" t="s">
        <v>252</v>
      </c>
      <c r="D10" s="5" t="s">
        <v>251</v>
      </c>
      <c r="E10" s="8">
        <v>45931</v>
      </c>
      <c r="F10" s="8">
        <v>46113</v>
      </c>
      <c r="G10" s="15">
        <v>128000</v>
      </c>
      <c r="H10" s="15">
        <v>0</v>
      </c>
      <c r="I10" s="15">
        <f t="shared" si="2"/>
        <v>128000</v>
      </c>
      <c r="J10" s="15">
        <v>3673.6</v>
      </c>
      <c r="K10" s="15">
        <v>18262.8</v>
      </c>
      <c r="L10" s="15">
        <v>3891.2</v>
      </c>
      <c r="M10" s="15">
        <v>1740.45999999999</v>
      </c>
      <c r="N10" s="15">
        <f t="shared" si="0"/>
        <v>27568.05999999999</v>
      </c>
      <c r="O10" s="15">
        <f t="shared" si="1"/>
        <v>100431.94</v>
      </c>
      <c r="P10" s="5"/>
      <c r="Q10" s="12"/>
      <c r="R10" s="5"/>
    </row>
    <row r="11" spans="1:18" ht="12" customHeight="1" x14ac:dyDescent="0.25">
      <c r="A11" s="5" t="s">
        <v>224</v>
      </c>
      <c r="B11" s="5" t="s">
        <v>225</v>
      </c>
      <c r="C11" s="5" t="s">
        <v>252</v>
      </c>
      <c r="D11" s="5" t="s">
        <v>250</v>
      </c>
      <c r="E11" s="8">
        <v>45870</v>
      </c>
      <c r="F11" s="8">
        <v>46054</v>
      </c>
      <c r="G11" s="15">
        <v>105000</v>
      </c>
      <c r="H11" s="15">
        <v>0</v>
      </c>
      <c r="I11" s="15">
        <f t="shared" si="2"/>
        <v>105000</v>
      </c>
      <c r="J11" s="15">
        <v>3013.5</v>
      </c>
      <c r="K11" s="15">
        <v>13281.49</v>
      </c>
      <c r="L11" s="15">
        <v>3192</v>
      </c>
      <c r="M11" s="15">
        <v>3624.02</v>
      </c>
      <c r="N11" s="15">
        <f t="shared" si="0"/>
        <v>23111.01</v>
      </c>
      <c r="O11" s="15">
        <f t="shared" si="1"/>
        <v>81888.990000000005</v>
      </c>
      <c r="P11" s="5"/>
      <c r="Q11" s="12"/>
    </row>
    <row r="12" spans="1:18" s="23" customFormat="1" ht="15" x14ac:dyDescent="0.25">
      <c r="A12" s="5" t="s">
        <v>327</v>
      </c>
      <c r="B12" s="5" t="s">
        <v>273</v>
      </c>
      <c r="C12" s="5" t="s">
        <v>252</v>
      </c>
      <c r="D12" s="5" t="s">
        <v>250</v>
      </c>
      <c r="E12" s="8">
        <v>45839</v>
      </c>
      <c r="F12" s="8">
        <v>46023</v>
      </c>
      <c r="G12" s="15">
        <v>76000</v>
      </c>
      <c r="I12" s="15">
        <f t="shared" si="2"/>
        <v>76000</v>
      </c>
      <c r="J12" s="15">
        <v>2181.1999999999998</v>
      </c>
      <c r="K12" s="15">
        <v>6497.56</v>
      </c>
      <c r="L12" s="15">
        <v>2310.4</v>
      </c>
      <c r="M12" s="15">
        <v>25</v>
      </c>
      <c r="N12" s="15">
        <f t="shared" si="0"/>
        <v>11014.16</v>
      </c>
      <c r="O12" s="15">
        <f t="shared" si="1"/>
        <v>64985.84</v>
      </c>
      <c r="P12" s="5"/>
      <c r="Q12" s="12"/>
      <c r="R12" s="1"/>
    </row>
    <row r="13" spans="1:18" ht="12" customHeight="1" x14ac:dyDescent="0.25">
      <c r="A13" s="5" t="s">
        <v>7</v>
      </c>
      <c r="B13" s="5" t="s">
        <v>8</v>
      </c>
      <c r="C13" s="5" t="s">
        <v>252</v>
      </c>
      <c r="D13" s="5" t="s">
        <v>251</v>
      </c>
      <c r="E13" s="8">
        <v>45901</v>
      </c>
      <c r="F13" s="8">
        <v>46082</v>
      </c>
      <c r="G13" s="15">
        <v>50000</v>
      </c>
      <c r="H13" s="15">
        <v>0</v>
      </c>
      <c r="I13" s="15">
        <f t="shared" si="2"/>
        <v>50000</v>
      </c>
      <c r="J13" s="15">
        <v>1435</v>
      </c>
      <c r="K13" s="15">
        <v>1854</v>
      </c>
      <c r="L13" s="15">
        <v>1520</v>
      </c>
      <c r="M13" s="15">
        <v>25</v>
      </c>
      <c r="N13" s="15">
        <f t="shared" si="0"/>
        <v>4834</v>
      </c>
      <c r="O13" s="15">
        <f t="shared" si="1"/>
        <v>45166</v>
      </c>
      <c r="P13" s="5"/>
      <c r="Q13" s="12"/>
    </row>
    <row r="14" spans="1:18" s="23" customFormat="1" ht="15" x14ac:dyDescent="0.25">
      <c r="A14" s="5" t="s">
        <v>331</v>
      </c>
      <c r="B14" s="5" t="s">
        <v>16</v>
      </c>
      <c r="C14" s="5" t="s">
        <v>252</v>
      </c>
      <c r="D14" s="5" t="s">
        <v>250</v>
      </c>
      <c r="E14" s="8">
        <v>45839</v>
      </c>
      <c r="F14" s="8">
        <v>46023</v>
      </c>
      <c r="G14" s="15">
        <v>45000</v>
      </c>
      <c r="I14" s="15">
        <f t="shared" si="2"/>
        <v>45000</v>
      </c>
      <c r="J14" s="15">
        <v>1291.5</v>
      </c>
      <c r="K14" s="15">
        <v>1148.33</v>
      </c>
      <c r="L14" s="15">
        <v>1368</v>
      </c>
      <c r="M14" s="15">
        <v>25</v>
      </c>
      <c r="N14" s="15">
        <f t="shared" si="0"/>
        <v>3832.83</v>
      </c>
      <c r="O14" s="15">
        <f t="shared" si="1"/>
        <v>41167.17</v>
      </c>
      <c r="P14" s="5"/>
      <c r="Q14" s="12"/>
    </row>
    <row r="15" spans="1:18" ht="12" customHeight="1" x14ac:dyDescent="0.25">
      <c r="A15" s="5" t="s">
        <v>297</v>
      </c>
      <c r="B15" s="5" t="s">
        <v>285</v>
      </c>
      <c r="C15" s="5" t="s">
        <v>252</v>
      </c>
      <c r="D15" s="1" t="s">
        <v>251</v>
      </c>
      <c r="E15" s="8">
        <v>45931</v>
      </c>
      <c r="F15" s="8">
        <v>46113</v>
      </c>
      <c r="G15" s="15">
        <v>55000</v>
      </c>
      <c r="H15" s="4">
        <v>0</v>
      </c>
      <c r="I15" s="15">
        <f t="shared" si="2"/>
        <v>55000</v>
      </c>
      <c r="J15" s="15">
        <v>1578.5</v>
      </c>
      <c r="K15" s="15">
        <v>2559.6799999999998</v>
      </c>
      <c r="L15" s="15">
        <v>1672</v>
      </c>
      <c r="M15" s="15">
        <v>25</v>
      </c>
      <c r="N15" s="15">
        <f t="shared" si="0"/>
        <v>5835.18</v>
      </c>
      <c r="O15" s="15">
        <f t="shared" si="1"/>
        <v>49164.82</v>
      </c>
      <c r="P15" s="5"/>
      <c r="Q15" s="12"/>
    </row>
    <row r="16" spans="1:18" ht="12" customHeight="1" x14ac:dyDescent="0.25">
      <c r="A16" s="5" t="s">
        <v>286</v>
      </c>
      <c r="B16" s="5" t="s">
        <v>285</v>
      </c>
      <c r="C16" s="5" t="s">
        <v>252</v>
      </c>
      <c r="D16" s="5" t="s">
        <v>251</v>
      </c>
      <c r="E16" s="8">
        <v>45901</v>
      </c>
      <c r="F16" s="8">
        <v>46082</v>
      </c>
      <c r="G16" s="15">
        <v>55000</v>
      </c>
      <c r="H16" s="15"/>
      <c r="I16" s="15">
        <f t="shared" si="2"/>
        <v>55000</v>
      </c>
      <c r="J16" s="15">
        <v>1578.5</v>
      </c>
      <c r="K16" s="15">
        <v>2559.6799999999998</v>
      </c>
      <c r="L16" s="15">
        <v>1672</v>
      </c>
      <c r="M16" s="15">
        <v>25</v>
      </c>
      <c r="N16" s="15">
        <f t="shared" si="0"/>
        <v>5835.18</v>
      </c>
      <c r="O16" s="15">
        <f t="shared" si="1"/>
        <v>49164.82</v>
      </c>
      <c r="P16" s="5"/>
      <c r="Q16" s="12"/>
      <c r="R16" s="23"/>
    </row>
    <row r="17" spans="1:18" ht="12" customHeight="1" x14ac:dyDescent="0.25">
      <c r="A17" s="5" t="s">
        <v>284</v>
      </c>
      <c r="B17" s="5" t="s">
        <v>285</v>
      </c>
      <c r="C17" s="5" t="s">
        <v>252</v>
      </c>
      <c r="D17" s="5" t="s">
        <v>250</v>
      </c>
      <c r="E17" s="8">
        <v>45901</v>
      </c>
      <c r="F17" s="8">
        <v>46082</v>
      </c>
      <c r="G17" s="15">
        <v>55000</v>
      </c>
      <c r="H17" s="15">
        <v>0</v>
      </c>
      <c r="I17" s="15">
        <f t="shared" si="2"/>
        <v>55000</v>
      </c>
      <c r="J17" s="15">
        <v>1578.5</v>
      </c>
      <c r="K17" s="15">
        <v>2559.6799999999998</v>
      </c>
      <c r="L17" s="15">
        <v>1672</v>
      </c>
      <c r="M17" s="15">
        <v>25</v>
      </c>
      <c r="N17" s="15">
        <f t="shared" si="0"/>
        <v>5835.18</v>
      </c>
      <c r="O17" s="15">
        <f t="shared" si="1"/>
        <v>49164.82</v>
      </c>
      <c r="P17" s="5"/>
      <c r="Q17" s="12"/>
    </row>
    <row r="18" spans="1:18" ht="12" customHeight="1" thickBot="1" x14ac:dyDescent="0.3">
      <c r="D18" s="24">
        <v>10</v>
      </c>
      <c r="E18" s="19"/>
      <c r="F18" s="19"/>
      <c r="G18" s="19">
        <f t="shared" ref="G18:O18" si="3">SUM(G8:G17)</f>
        <v>869000</v>
      </c>
      <c r="H18" s="19">
        <f t="shared" si="3"/>
        <v>0</v>
      </c>
      <c r="I18" s="19">
        <f t="shared" si="3"/>
        <v>869000</v>
      </c>
      <c r="J18" s="19">
        <f t="shared" si="3"/>
        <v>24940.3</v>
      </c>
      <c r="K18" s="19">
        <f t="shared" si="3"/>
        <v>96456.459999999977</v>
      </c>
      <c r="L18" s="19">
        <f t="shared" si="3"/>
        <v>26417.600000000002</v>
      </c>
      <c r="M18" s="19">
        <f t="shared" si="3"/>
        <v>5564.4799999999905</v>
      </c>
      <c r="N18" s="19">
        <f t="shared" si="3"/>
        <v>153378.83999999994</v>
      </c>
      <c r="O18" s="19">
        <f t="shared" si="3"/>
        <v>715621.15999999992</v>
      </c>
      <c r="P18" s="5"/>
      <c r="Q18" s="12"/>
    </row>
    <row r="19" spans="1:18" ht="12" customHeight="1" x14ac:dyDescent="0.25">
      <c r="G19" s="7"/>
      <c r="H19" s="5"/>
      <c r="J19" s="15"/>
      <c r="K19" s="15"/>
      <c r="L19" s="15"/>
      <c r="M19" s="15"/>
      <c r="N19" s="15"/>
      <c r="O19" s="15"/>
      <c r="P19" s="5"/>
      <c r="Q19" s="12"/>
    </row>
    <row r="20" spans="1:18" ht="12" customHeight="1" x14ac:dyDescent="0.25">
      <c r="A20" s="11" t="s">
        <v>139</v>
      </c>
      <c r="E20" s="8"/>
      <c r="F20" s="8"/>
      <c r="G20" s="15"/>
      <c r="H20" s="15"/>
      <c r="I20" s="15"/>
      <c r="J20" s="15"/>
      <c r="K20" s="15"/>
      <c r="L20" s="15"/>
      <c r="M20" s="15"/>
      <c r="N20" s="15"/>
      <c r="O20" s="15"/>
      <c r="P20" s="5"/>
      <c r="Q20" s="12"/>
    </row>
    <row r="21" spans="1:18" ht="12" customHeight="1" x14ac:dyDescent="0.25">
      <c r="A21" s="21" t="s">
        <v>306</v>
      </c>
      <c r="B21" s="21" t="s">
        <v>316</v>
      </c>
      <c r="C21" s="21" t="s">
        <v>307</v>
      </c>
      <c r="D21" s="21" t="s">
        <v>308</v>
      </c>
      <c r="E21" s="21" t="s">
        <v>309</v>
      </c>
      <c r="F21" s="21" t="s">
        <v>310</v>
      </c>
      <c r="G21" s="22" t="s">
        <v>311</v>
      </c>
      <c r="H21" s="22" t="s">
        <v>312</v>
      </c>
      <c r="I21" s="22" t="s">
        <v>313</v>
      </c>
      <c r="J21" s="22" t="s">
        <v>0</v>
      </c>
      <c r="K21" s="22" t="s">
        <v>1</v>
      </c>
      <c r="L21" s="22" t="s">
        <v>2</v>
      </c>
      <c r="M21" s="22" t="s">
        <v>314</v>
      </c>
      <c r="N21" s="22" t="s">
        <v>404</v>
      </c>
      <c r="O21" s="22" t="s">
        <v>315</v>
      </c>
      <c r="P21" s="5"/>
      <c r="Q21" s="12"/>
    </row>
    <row r="22" spans="1:18" s="5" customFormat="1" ht="15" x14ac:dyDescent="0.25">
      <c r="A22" s="5" t="s">
        <v>356</v>
      </c>
      <c r="B22" s="5" t="s">
        <v>357</v>
      </c>
      <c r="C22" s="5" t="s">
        <v>252</v>
      </c>
      <c r="D22" s="5" t="s">
        <v>250</v>
      </c>
      <c r="E22" s="8">
        <v>45839</v>
      </c>
      <c r="F22" s="8">
        <v>46023</v>
      </c>
      <c r="G22" s="7">
        <v>150000</v>
      </c>
      <c r="H22" s="7">
        <v>0</v>
      </c>
      <c r="I22" s="7">
        <v>150000</v>
      </c>
      <c r="J22" s="15">
        <v>4305</v>
      </c>
      <c r="K22" s="15">
        <v>23866.62</v>
      </c>
      <c r="L22" s="15">
        <v>4560</v>
      </c>
      <c r="M22" s="15">
        <v>25</v>
      </c>
      <c r="N22" s="15">
        <f t="shared" ref="N22:N52" si="4">+J22+K22+L22+M22</f>
        <v>32756.62</v>
      </c>
      <c r="O22" s="15">
        <f t="shared" ref="O22:O52" si="5">+I22-N22</f>
        <v>117243.38</v>
      </c>
      <c r="Q22" s="12"/>
      <c r="R22" s="1"/>
    </row>
    <row r="23" spans="1:18" ht="12" customHeight="1" x14ac:dyDescent="0.25">
      <c r="A23" s="5" t="s">
        <v>166</v>
      </c>
      <c r="B23" s="5" t="s">
        <v>266</v>
      </c>
      <c r="C23" s="5" t="s">
        <v>252</v>
      </c>
      <c r="D23" s="5" t="s">
        <v>251</v>
      </c>
      <c r="E23" s="8">
        <v>45962</v>
      </c>
      <c r="F23" s="8">
        <v>46143</v>
      </c>
      <c r="G23" s="15">
        <v>128000</v>
      </c>
      <c r="H23" s="15">
        <v>0</v>
      </c>
      <c r="I23" s="15">
        <f>+G23+H23</f>
        <v>128000</v>
      </c>
      <c r="J23" s="15">
        <v>3673.6</v>
      </c>
      <c r="K23" s="15">
        <v>18691.669999999998</v>
      </c>
      <c r="L23" s="15">
        <v>3891.2</v>
      </c>
      <c r="M23" s="15">
        <v>2586.95999999999</v>
      </c>
      <c r="N23" s="15">
        <f t="shared" si="4"/>
        <v>28843.429999999986</v>
      </c>
      <c r="O23" s="15">
        <f t="shared" si="5"/>
        <v>99156.57</v>
      </c>
      <c r="P23" s="5"/>
      <c r="Q23" s="12"/>
    </row>
    <row r="24" spans="1:18" ht="12" customHeight="1" x14ac:dyDescent="0.25">
      <c r="A24" s="5" t="s">
        <v>162</v>
      </c>
      <c r="B24" s="5" t="s">
        <v>163</v>
      </c>
      <c r="C24" s="5" t="s">
        <v>252</v>
      </c>
      <c r="D24" s="5" t="s">
        <v>251</v>
      </c>
      <c r="E24" s="8">
        <v>45839</v>
      </c>
      <c r="F24" s="8">
        <v>46023</v>
      </c>
      <c r="G24" s="15">
        <v>128000</v>
      </c>
      <c r="H24" s="15">
        <v>0</v>
      </c>
      <c r="I24" s="15">
        <f>+G24+H24</f>
        <v>128000</v>
      </c>
      <c r="J24" s="15">
        <v>3673.6</v>
      </c>
      <c r="K24" s="15">
        <v>18691.669999999998</v>
      </c>
      <c r="L24" s="15">
        <v>3891.2</v>
      </c>
      <c r="M24" s="15">
        <v>25</v>
      </c>
      <c r="N24" s="15">
        <f t="shared" si="4"/>
        <v>26281.469999999998</v>
      </c>
      <c r="O24" s="15">
        <f t="shared" si="5"/>
        <v>101718.53</v>
      </c>
      <c r="P24" s="5"/>
      <c r="Q24" s="12"/>
      <c r="R24" s="5"/>
    </row>
    <row r="25" spans="1:18" ht="12" customHeight="1" x14ac:dyDescent="0.25">
      <c r="A25" s="5" t="s">
        <v>158</v>
      </c>
      <c r="B25" s="5" t="s">
        <v>271</v>
      </c>
      <c r="C25" s="5" t="s">
        <v>252</v>
      </c>
      <c r="D25" s="5" t="s">
        <v>251</v>
      </c>
      <c r="E25" s="8">
        <v>45839</v>
      </c>
      <c r="F25" s="8">
        <v>46023</v>
      </c>
      <c r="G25" s="15">
        <v>128000</v>
      </c>
      <c r="H25" s="15">
        <v>0</v>
      </c>
      <c r="I25" s="15">
        <f>+G25+H25</f>
        <v>128000</v>
      </c>
      <c r="J25" s="15">
        <v>3673.6</v>
      </c>
      <c r="K25" s="15">
        <v>18691.669999999998</v>
      </c>
      <c r="L25" s="15">
        <v>3891.2</v>
      </c>
      <c r="M25" s="15">
        <v>665.49000000000103</v>
      </c>
      <c r="N25" s="15">
        <f t="shared" si="4"/>
        <v>26921.96</v>
      </c>
      <c r="O25" s="15">
        <f t="shared" si="5"/>
        <v>101078.04000000001</v>
      </c>
      <c r="P25" s="5"/>
      <c r="Q25" s="12"/>
    </row>
    <row r="26" spans="1:18" ht="12" customHeight="1" x14ac:dyDescent="0.25">
      <c r="A26" s="5" t="s">
        <v>395</v>
      </c>
      <c r="B26" s="5" t="s">
        <v>295</v>
      </c>
      <c r="C26" s="5" t="s">
        <v>252</v>
      </c>
      <c r="D26" s="5" t="s">
        <v>250</v>
      </c>
      <c r="E26" s="8">
        <v>45809</v>
      </c>
      <c r="F26" s="8">
        <v>45992</v>
      </c>
      <c r="G26" s="7">
        <v>128000</v>
      </c>
      <c r="H26" s="7">
        <v>0</v>
      </c>
      <c r="I26" s="15">
        <f>+G26+H26</f>
        <v>128000</v>
      </c>
      <c r="J26" s="15">
        <v>3673.6</v>
      </c>
      <c r="K26" s="15">
        <v>18262.8</v>
      </c>
      <c r="L26" s="15">
        <v>3891.2</v>
      </c>
      <c r="M26" s="15">
        <v>1740.45999999999</v>
      </c>
      <c r="N26" s="15">
        <f t="shared" si="4"/>
        <v>27568.05999999999</v>
      </c>
      <c r="O26" s="15">
        <f t="shared" si="5"/>
        <v>100431.94</v>
      </c>
      <c r="P26" s="5"/>
      <c r="Q26" s="12"/>
    </row>
    <row r="27" spans="1:18" ht="12" customHeight="1" x14ac:dyDescent="0.25">
      <c r="A27" s="5" t="s">
        <v>155</v>
      </c>
      <c r="B27" s="5" t="s">
        <v>305</v>
      </c>
      <c r="C27" s="5" t="s">
        <v>252</v>
      </c>
      <c r="D27" s="5" t="s">
        <v>250</v>
      </c>
      <c r="E27" s="8">
        <v>45809</v>
      </c>
      <c r="F27" s="8">
        <v>45993</v>
      </c>
      <c r="G27" s="7">
        <v>128000</v>
      </c>
      <c r="H27" s="7">
        <v>0</v>
      </c>
      <c r="I27" s="15">
        <f>+G27+H27</f>
        <v>128000</v>
      </c>
      <c r="J27" s="15">
        <v>3673.6</v>
      </c>
      <c r="K27" s="15">
        <v>18691.669999999998</v>
      </c>
      <c r="L27" s="15">
        <v>3891.2</v>
      </c>
      <c r="M27" s="15">
        <v>20914.89</v>
      </c>
      <c r="N27" s="15">
        <f t="shared" si="4"/>
        <v>47171.360000000001</v>
      </c>
      <c r="O27" s="15">
        <f t="shared" si="5"/>
        <v>80828.639999999999</v>
      </c>
      <c r="P27" s="5"/>
      <c r="Q27" s="12"/>
    </row>
    <row r="28" spans="1:18" s="5" customFormat="1" ht="15" x14ac:dyDescent="0.25">
      <c r="A28" s="5" t="s">
        <v>359</v>
      </c>
      <c r="B28" s="5" t="s">
        <v>36</v>
      </c>
      <c r="C28" s="5" t="s">
        <v>252</v>
      </c>
      <c r="D28" s="5" t="s">
        <v>250</v>
      </c>
      <c r="E28" s="8">
        <v>45870</v>
      </c>
      <c r="F28" s="8">
        <v>46054</v>
      </c>
      <c r="G28" s="7">
        <v>105000</v>
      </c>
      <c r="H28" s="7">
        <v>0</v>
      </c>
      <c r="I28" s="7">
        <v>105000</v>
      </c>
      <c r="J28" s="15">
        <v>3013.5</v>
      </c>
      <c r="K28" s="15">
        <v>13281.49</v>
      </c>
      <c r="L28" s="15">
        <v>3192</v>
      </c>
      <c r="M28" s="15">
        <v>25</v>
      </c>
      <c r="N28" s="15">
        <f t="shared" si="4"/>
        <v>19511.989999999998</v>
      </c>
      <c r="O28" s="15">
        <f t="shared" si="5"/>
        <v>85488.010000000009</v>
      </c>
      <c r="Q28" s="12"/>
      <c r="R28" s="1"/>
    </row>
    <row r="29" spans="1:18" ht="12" customHeight="1" x14ac:dyDescent="0.25">
      <c r="A29" s="5" t="s">
        <v>157</v>
      </c>
      <c r="B29" s="5" t="s">
        <v>13</v>
      </c>
      <c r="C29" s="5" t="s">
        <v>252</v>
      </c>
      <c r="D29" s="5" t="s">
        <v>250</v>
      </c>
      <c r="E29" s="8">
        <v>45809</v>
      </c>
      <c r="F29" s="8">
        <v>45994</v>
      </c>
      <c r="G29" s="7">
        <v>76000</v>
      </c>
      <c r="H29" s="7">
        <v>0</v>
      </c>
      <c r="I29" s="15">
        <f t="shared" ref="I29:I52" si="6">+G29+H29</f>
        <v>76000</v>
      </c>
      <c r="J29" s="15">
        <v>2181.1999999999998</v>
      </c>
      <c r="K29" s="15">
        <v>6497.56</v>
      </c>
      <c r="L29" s="15">
        <v>2310.4</v>
      </c>
      <c r="M29" s="15">
        <v>665.48999999999899</v>
      </c>
      <c r="N29" s="15">
        <f t="shared" si="4"/>
        <v>11654.65</v>
      </c>
      <c r="O29" s="15">
        <f t="shared" si="5"/>
        <v>64345.35</v>
      </c>
      <c r="P29" s="5"/>
      <c r="Q29" s="12"/>
    </row>
    <row r="30" spans="1:18" ht="12" customHeight="1" x14ac:dyDescent="0.25">
      <c r="A30" s="5" t="s">
        <v>164</v>
      </c>
      <c r="B30" s="5" t="s">
        <v>13</v>
      </c>
      <c r="C30" s="5" t="s">
        <v>252</v>
      </c>
      <c r="D30" s="5" t="s">
        <v>250</v>
      </c>
      <c r="E30" s="8">
        <v>45839</v>
      </c>
      <c r="F30" s="8">
        <v>46023</v>
      </c>
      <c r="G30" s="7">
        <v>76000</v>
      </c>
      <c r="H30" s="7">
        <v>0</v>
      </c>
      <c r="I30" s="15">
        <f t="shared" si="6"/>
        <v>76000</v>
      </c>
      <c r="J30" s="15">
        <v>2181.1999999999998</v>
      </c>
      <c r="K30" s="15">
        <v>6154.46</v>
      </c>
      <c r="L30" s="15">
        <v>2310.4</v>
      </c>
      <c r="M30" s="15">
        <v>1740.46</v>
      </c>
      <c r="N30" s="15">
        <f t="shared" si="4"/>
        <v>12386.52</v>
      </c>
      <c r="O30" s="15">
        <f t="shared" si="5"/>
        <v>63613.479999999996</v>
      </c>
      <c r="P30" s="5"/>
      <c r="Q30" s="12"/>
      <c r="R30" s="5"/>
    </row>
    <row r="31" spans="1:18" ht="12" customHeight="1" x14ac:dyDescent="0.25">
      <c r="A31" s="5" t="s">
        <v>156</v>
      </c>
      <c r="B31" s="5" t="s">
        <v>13</v>
      </c>
      <c r="C31" s="5" t="s">
        <v>252</v>
      </c>
      <c r="D31" s="5" t="s">
        <v>250</v>
      </c>
      <c r="E31" s="8">
        <v>45809</v>
      </c>
      <c r="F31" s="8">
        <v>45992</v>
      </c>
      <c r="G31" s="7">
        <v>76000</v>
      </c>
      <c r="H31" s="7">
        <v>0</v>
      </c>
      <c r="I31" s="15">
        <f t="shared" si="6"/>
        <v>76000</v>
      </c>
      <c r="J31" s="15">
        <v>2181.1999999999998</v>
      </c>
      <c r="K31" s="15">
        <v>6497.56</v>
      </c>
      <c r="L31" s="15">
        <v>2310.4</v>
      </c>
      <c r="M31" s="15">
        <v>10025</v>
      </c>
      <c r="N31" s="15">
        <f t="shared" si="4"/>
        <v>21014.16</v>
      </c>
      <c r="O31" s="15">
        <f t="shared" si="5"/>
        <v>54985.84</v>
      </c>
      <c r="P31" s="5"/>
      <c r="Q31" s="12"/>
    </row>
    <row r="32" spans="1:18" s="3" customFormat="1" ht="12" customHeight="1" x14ac:dyDescent="0.25">
      <c r="A32" s="10" t="s">
        <v>144</v>
      </c>
      <c r="B32" s="10" t="s">
        <v>145</v>
      </c>
      <c r="C32" s="10" t="s">
        <v>252</v>
      </c>
      <c r="D32" s="10" t="s">
        <v>251</v>
      </c>
      <c r="E32" s="9">
        <v>45870</v>
      </c>
      <c r="F32" s="9">
        <v>46054</v>
      </c>
      <c r="G32" s="15">
        <v>76000</v>
      </c>
      <c r="H32" s="15">
        <v>0</v>
      </c>
      <c r="I32" s="15">
        <f t="shared" si="6"/>
        <v>76000</v>
      </c>
      <c r="J32" s="15">
        <v>2181.1999999999998</v>
      </c>
      <c r="K32" s="15">
        <v>6497.56</v>
      </c>
      <c r="L32" s="15">
        <v>2310.4</v>
      </c>
      <c r="M32" s="15">
        <v>25</v>
      </c>
      <c r="N32" s="15">
        <f t="shared" si="4"/>
        <v>11014.16</v>
      </c>
      <c r="O32" s="15">
        <f t="shared" si="5"/>
        <v>64985.84</v>
      </c>
      <c r="P32" s="10"/>
      <c r="Q32" s="27"/>
    </row>
    <row r="33" spans="1:18" ht="12" customHeight="1" x14ac:dyDescent="0.25">
      <c r="A33" s="5" t="s">
        <v>153</v>
      </c>
      <c r="B33" s="5" t="s">
        <v>154</v>
      </c>
      <c r="C33" s="5" t="s">
        <v>252</v>
      </c>
      <c r="D33" s="5" t="s">
        <v>250</v>
      </c>
      <c r="E33" s="8">
        <v>45962</v>
      </c>
      <c r="F33" s="8">
        <v>46143</v>
      </c>
      <c r="G33" s="7">
        <v>76000</v>
      </c>
      <c r="H33" s="7">
        <v>0</v>
      </c>
      <c r="I33" s="15">
        <f t="shared" si="6"/>
        <v>76000</v>
      </c>
      <c r="J33" s="15">
        <v>2181.1999999999998</v>
      </c>
      <c r="K33" s="15">
        <v>6497.56</v>
      </c>
      <c r="L33" s="15">
        <v>2310.4</v>
      </c>
      <c r="M33" s="15">
        <v>25</v>
      </c>
      <c r="N33" s="15">
        <f t="shared" si="4"/>
        <v>11014.16</v>
      </c>
      <c r="O33" s="15">
        <f t="shared" si="5"/>
        <v>64985.84</v>
      </c>
      <c r="P33" s="5"/>
      <c r="Q33" s="12"/>
    </row>
    <row r="34" spans="1:18" ht="12" customHeight="1" x14ac:dyDescent="0.25">
      <c r="A34" s="5" t="s">
        <v>149</v>
      </c>
      <c r="B34" s="5" t="s">
        <v>148</v>
      </c>
      <c r="C34" s="5" t="s">
        <v>252</v>
      </c>
      <c r="D34" s="5" t="s">
        <v>250</v>
      </c>
      <c r="E34" s="8">
        <v>45901</v>
      </c>
      <c r="F34" s="8">
        <v>46082</v>
      </c>
      <c r="G34" s="7">
        <v>76000</v>
      </c>
      <c r="H34" s="7">
        <v>0</v>
      </c>
      <c r="I34" s="15">
        <f t="shared" si="6"/>
        <v>76000</v>
      </c>
      <c r="J34" s="15">
        <v>2181.1999999999998</v>
      </c>
      <c r="K34" s="15">
        <v>6497.56</v>
      </c>
      <c r="L34" s="15">
        <v>2310.4</v>
      </c>
      <c r="M34" s="15">
        <v>12561.4299999999</v>
      </c>
      <c r="N34" s="15">
        <f t="shared" si="4"/>
        <v>23550.589999999902</v>
      </c>
      <c r="O34" s="15">
        <f t="shared" si="5"/>
        <v>52449.410000000098</v>
      </c>
      <c r="P34" s="5"/>
      <c r="Q34" s="12"/>
    </row>
    <row r="35" spans="1:18" ht="12" customHeight="1" x14ac:dyDescent="0.25">
      <c r="A35" s="5" t="s">
        <v>147</v>
      </c>
      <c r="B35" s="5" t="s">
        <v>148</v>
      </c>
      <c r="C35" s="5" t="s">
        <v>252</v>
      </c>
      <c r="D35" s="5" t="s">
        <v>250</v>
      </c>
      <c r="E35" s="8">
        <v>45901</v>
      </c>
      <c r="F35" s="8">
        <v>46082</v>
      </c>
      <c r="G35" s="7">
        <v>76000</v>
      </c>
      <c r="H35" s="7">
        <v>0</v>
      </c>
      <c r="I35" s="15">
        <f t="shared" si="6"/>
        <v>76000</v>
      </c>
      <c r="J35" s="15">
        <v>2181.1999999999998</v>
      </c>
      <c r="K35" s="15">
        <v>6497.56</v>
      </c>
      <c r="L35" s="15">
        <v>2310.4</v>
      </c>
      <c r="M35" s="15">
        <v>25</v>
      </c>
      <c r="N35" s="15">
        <f t="shared" si="4"/>
        <v>11014.16</v>
      </c>
      <c r="O35" s="15">
        <f t="shared" si="5"/>
        <v>64985.84</v>
      </c>
      <c r="P35" s="5"/>
      <c r="Q35" s="12"/>
    </row>
    <row r="36" spans="1:18" ht="12" customHeight="1" x14ac:dyDescent="0.25">
      <c r="A36" s="5" t="s">
        <v>143</v>
      </c>
      <c r="B36" s="5" t="s">
        <v>23</v>
      </c>
      <c r="C36" s="5" t="s">
        <v>252</v>
      </c>
      <c r="D36" s="5" t="s">
        <v>250</v>
      </c>
      <c r="E36" s="8">
        <v>45870</v>
      </c>
      <c r="F36" s="8">
        <v>46054</v>
      </c>
      <c r="G36" s="7">
        <v>66000</v>
      </c>
      <c r="H36" s="7">
        <v>0</v>
      </c>
      <c r="I36" s="15">
        <f t="shared" si="6"/>
        <v>66000</v>
      </c>
      <c r="J36" s="15">
        <v>1894.2</v>
      </c>
      <c r="K36" s="15">
        <v>4615.76</v>
      </c>
      <c r="L36" s="15">
        <v>2006.4</v>
      </c>
      <c r="M36" s="15">
        <v>25</v>
      </c>
      <c r="N36" s="15">
        <f t="shared" si="4"/>
        <v>8541.36</v>
      </c>
      <c r="O36" s="15">
        <f t="shared" si="5"/>
        <v>57458.64</v>
      </c>
      <c r="P36" s="5"/>
      <c r="Q36" s="12"/>
    </row>
    <row r="37" spans="1:18" ht="12" customHeight="1" x14ac:dyDescent="0.25">
      <c r="A37" s="5" t="s">
        <v>141</v>
      </c>
      <c r="B37" s="5" t="s">
        <v>23</v>
      </c>
      <c r="C37" s="5" t="s">
        <v>252</v>
      </c>
      <c r="D37" s="5" t="s">
        <v>250</v>
      </c>
      <c r="E37" s="8">
        <v>45839</v>
      </c>
      <c r="F37" s="8">
        <v>46023</v>
      </c>
      <c r="G37" s="7">
        <v>76000</v>
      </c>
      <c r="H37" s="7">
        <v>0</v>
      </c>
      <c r="I37" s="15">
        <f t="shared" si="6"/>
        <v>76000</v>
      </c>
      <c r="J37" s="15">
        <v>2181.1999999999998</v>
      </c>
      <c r="K37" s="15">
        <v>6497.56</v>
      </c>
      <c r="L37" s="15">
        <v>2310.4</v>
      </c>
      <c r="M37" s="15">
        <v>11754.8</v>
      </c>
      <c r="N37" s="15">
        <f t="shared" si="4"/>
        <v>22743.96</v>
      </c>
      <c r="O37" s="15">
        <f t="shared" si="5"/>
        <v>53256.04</v>
      </c>
      <c r="P37" s="5"/>
      <c r="Q37" s="12"/>
    </row>
    <row r="38" spans="1:18" ht="12" customHeight="1" x14ac:dyDescent="0.25">
      <c r="A38" s="5" t="s">
        <v>161</v>
      </c>
      <c r="B38" s="5" t="s">
        <v>23</v>
      </c>
      <c r="C38" s="5" t="s">
        <v>252</v>
      </c>
      <c r="D38" s="5" t="s">
        <v>250</v>
      </c>
      <c r="E38" s="8">
        <v>45901</v>
      </c>
      <c r="F38" s="8">
        <v>46082</v>
      </c>
      <c r="G38" s="7">
        <v>76000</v>
      </c>
      <c r="H38" s="7">
        <v>0</v>
      </c>
      <c r="I38" s="15">
        <f t="shared" si="6"/>
        <v>76000</v>
      </c>
      <c r="J38" s="15">
        <v>2181.1999999999998</v>
      </c>
      <c r="K38" s="15">
        <v>6497.56</v>
      </c>
      <c r="L38" s="15">
        <v>2310.4</v>
      </c>
      <c r="M38" s="15">
        <v>36363.789999999899</v>
      </c>
      <c r="N38" s="15">
        <f t="shared" si="4"/>
        <v>47352.949999999895</v>
      </c>
      <c r="O38" s="15">
        <f t="shared" si="5"/>
        <v>28647.050000000105</v>
      </c>
      <c r="P38" s="5"/>
      <c r="Q38" s="12"/>
    </row>
    <row r="39" spans="1:18" ht="12" customHeight="1" x14ac:dyDescent="0.25">
      <c r="A39" s="5" t="s">
        <v>355</v>
      </c>
      <c r="B39" s="5" t="s">
        <v>23</v>
      </c>
      <c r="C39" s="5" t="s">
        <v>252</v>
      </c>
      <c r="D39" s="5" t="s">
        <v>250</v>
      </c>
      <c r="E39" s="8">
        <v>45870</v>
      </c>
      <c r="F39" s="8">
        <v>46054</v>
      </c>
      <c r="G39" s="7">
        <v>76000</v>
      </c>
      <c r="I39" s="15">
        <f t="shared" si="6"/>
        <v>76000</v>
      </c>
      <c r="J39" s="15">
        <v>2181.1999999999998</v>
      </c>
      <c r="K39" s="15">
        <v>6497.56</v>
      </c>
      <c r="L39" s="15">
        <v>2310.4</v>
      </c>
      <c r="M39" s="15">
        <v>25</v>
      </c>
      <c r="N39" s="15">
        <f t="shared" si="4"/>
        <v>11014.16</v>
      </c>
      <c r="O39" s="15">
        <f t="shared" si="5"/>
        <v>64985.84</v>
      </c>
      <c r="P39" s="5"/>
      <c r="Q39" s="12"/>
    </row>
    <row r="40" spans="1:18" s="3" customFormat="1" ht="15" x14ac:dyDescent="0.25">
      <c r="A40" s="10" t="s">
        <v>32</v>
      </c>
      <c r="B40" s="10" t="s">
        <v>23</v>
      </c>
      <c r="C40" s="10" t="s">
        <v>252</v>
      </c>
      <c r="D40" s="10" t="s">
        <v>250</v>
      </c>
      <c r="E40" s="9">
        <v>45901</v>
      </c>
      <c r="F40" s="9">
        <v>46082</v>
      </c>
      <c r="G40" s="15">
        <v>76000</v>
      </c>
      <c r="H40" s="15">
        <v>0</v>
      </c>
      <c r="I40" s="15">
        <f t="shared" si="6"/>
        <v>76000</v>
      </c>
      <c r="J40" s="15">
        <v>2181.1999999999998</v>
      </c>
      <c r="K40" s="15">
        <v>6497.56</v>
      </c>
      <c r="L40" s="15">
        <v>2310.4</v>
      </c>
      <c r="M40" s="15">
        <v>1824.51</v>
      </c>
      <c r="N40" s="15">
        <f t="shared" si="4"/>
        <v>12813.67</v>
      </c>
      <c r="O40" s="15">
        <f t="shared" si="5"/>
        <v>63186.33</v>
      </c>
      <c r="P40" s="10"/>
      <c r="Q40" s="27"/>
      <c r="R40" s="27"/>
    </row>
    <row r="41" spans="1:18" ht="12" customHeight="1" x14ac:dyDescent="0.25">
      <c r="A41" s="5" t="s">
        <v>396</v>
      </c>
      <c r="B41" s="5" t="s">
        <v>23</v>
      </c>
      <c r="C41" s="5" t="s">
        <v>252</v>
      </c>
      <c r="D41" s="5" t="s">
        <v>250</v>
      </c>
      <c r="E41" s="8">
        <v>45901</v>
      </c>
      <c r="F41" s="8">
        <v>46082</v>
      </c>
      <c r="G41" s="7">
        <v>76000</v>
      </c>
      <c r="H41" s="7">
        <v>0</v>
      </c>
      <c r="I41" s="15">
        <f t="shared" si="6"/>
        <v>76000</v>
      </c>
      <c r="J41" s="15">
        <v>2181.1999999999998</v>
      </c>
      <c r="K41" s="15">
        <v>6154.46</v>
      </c>
      <c r="L41" s="15">
        <v>2310.4</v>
      </c>
      <c r="M41" s="15">
        <v>7380.9499999999898</v>
      </c>
      <c r="N41" s="15">
        <f t="shared" si="4"/>
        <v>18027.009999999987</v>
      </c>
      <c r="O41" s="15">
        <f t="shared" si="5"/>
        <v>57972.990000000013</v>
      </c>
      <c r="P41" s="5"/>
      <c r="Q41" s="12"/>
    </row>
    <row r="42" spans="1:18" ht="12" customHeight="1" x14ac:dyDescent="0.25">
      <c r="A42" s="5" t="s">
        <v>142</v>
      </c>
      <c r="B42" s="5" t="s">
        <v>23</v>
      </c>
      <c r="C42" s="5" t="s">
        <v>252</v>
      </c>
      <c r="D42" s="5" t="s">
        <v>250</v>
      </c>
      <c r="E42" s="8">
        <v>45870</v>
      </c>
      <c r="F42" s="8">
        <v>46054</v>
      </c>
      <c r="G42" s="15">
        <v>76000</v>
      </c>
      <c r="H42" s="15">
        <v>0</v>
      </c>
      <c r="I42" s="15">
        <f t="shared" si="6"/>
        <v>76000</v>
      </c>
      <c r="J42" s="15">
        <v>2181.1999999999998</v>
      </c>
      <c r="K42" s="15">
        <v>6497.56</v>
      </c>
      <c r="L42" s="15">
        <v>2310.4</v>
      </c>
      <c r="M42" s="15">
        <v>25</v>
      </c>
      <c r="N42" s="15">
        <f t="shared" si="4"/>
        <v>11014.16</v>
      </c>
      <c r="O42" s="15">
        <f t="shared" si="5"/>
        <v>64985.84</v>
      </c>
      <c r="P42" s="5"/>
      <c r="Q42" s="12"/>
    </row>
    <row r="43" spans="1:18" ht="12" customHeight="1" x14ac:dyDescent="0.25">
      <c r="A43" s="5" t="s">
        <v>152</v>
      </c>
      <c r="B43" s="5" t="s">
        <v>23</v>
      </c>
      <c r="C43" s="5" t="s">
        <v>252</v>
      </c>
      <c r="D43" s="5" t="s">
        <v>251</v>
      </c>
      <c r="E43" s="8">
        <v>45931</v>
      </c>
      <c r="F43" s="8">
        <v>46113</v>
      </c>
      <c r="G43" s="15">
        <v>65000</v>
      </c>
      <c r="H43" s="15">
        <v>0</v>
      </c>
      <c r="I43" s="15">
        <f t="shared" si="6"/>
        <v>65000</v>
      </c>
      <c r="J43" s="15">
        <v>1865.5</v>
      </c>
      <c r="K43" s="15">
        <v>4427.58</v>
      </c>
      <c r="L43" s="15">
        <v>1976</v>
      </c>
      <c r="M43" s="15">
        <v>25</v>
      </c>
      <c r="N43" s="15">
        <f t="shared" si="4"/>
        <v>8294.08</v>
      </c>
      <c r="O43" s="15">
        <f t="shared" si="5"/>
        <v>56705.919999999998</v>
      </c>
      <c r="P43" s="5"/>
      <c r="Q43" s="12"/>
    </row>
    <row r="44" spans="1:18" ht="12" customHeight="1" x14ac:dyDescent="0.25">
      <c r="A44" s="5" t="s">
        <v>329</v>
      </c>
      <c r="B44" s="5" t="s">
        <v>23</v>
      </c>
      <c r="C44" s="5" t="s">
        <v>252</v>
      </c>
      <c r="D44" s="5" t="s">
        <v>250</v>
      </c>
      <c r="E44" s="8">
        <v>45839</v>
      </c>
      <c r="F44" s="8">
        <v>46023</v>
      </c>
      <c r="G44" s="15">
        <v>76000</v>
      </c>
      <c r="H44" s="15"/>
      <c r="I44" s="15">
        <f t="shared" si="6"/>
        <v>76000</v>
      </c>
      <c r="J44" s="15">
        <v>2181.1999999999998</v>
      </c>
      <c r="K44" s="15">
        <v>6497.56</v>
      </c>
      <c r="L44" s="15">
        <v>2310.4</v>
      </c>
      <c r="M44" s="15">
        <v>25</v>
      </c>
      <c r="N44" s="15">
        <f t="shared" si="4"/>
        <v>11014.16</v>
      </c>
      <c r="O44" s="15">
        <f t="shared" si="5"/>
        <v>64985.84</v>
      </c>
      <c r="P44" s="5"/>
      <c r="Q44" s="12"/>
    </row>
    <row r="45" spans="1:18" ht="12" customHeight="1" x14ac:dyDescent="0.25">
      <c r="A45" s="5" t="s">
        <v>150</v>
      </c>
      <c r="B45" s="5" t="s">
        <v>23</v>
      </c>
      <c r="C45" s="5" t="s">
        <v>252</v>
      </c>
      <c r="D45" s="5" t="s">
        <v>251</v>
      </c>
      <c r="E45" s="8">
        <v>45901</v>
      </c>
      <c r="F45" s="8">
        <v>46082</v>
      </c>
      <c r="G45" s="15">
        <v>76000</v>
      </c>
      <c r="H45" s="15">
        <v>0</v>
      </c>
      <c r="I45" s="15">
        <f t="shared" si="6"/>
        <v>76000</v>
      </c>
      <c r="J45" s="15">
        <v>2181.1999999999998</v>
      </c>
      <c r="K45" s="15">
        <v>6154.46</v>
      </c>
      <c r="L45" s="15">
        <v>2310.4</v>
      </c>
      <c r="M45" s="15">
        <v>29665.79</v>
      </c>
      <c r="N45" s="15">
        <f t="shared" si="4"/>
        <v>40311.85</v>
      </c>
      <c r="O45" s="15">
        <f t="shared" si="5"/>
        <v>35688.15</v>
      </c>
      <c r="P45" s="5"/>
      <c r="Q45" s="12"/>
    </row>
    <row r="46" spans="1:18" ht="12" customHeight="1" x14ac:dyDescent="0.25">
      <c r="A46" s="5" t="s">
        <v>140</v>
      </c>
      <c r="B46" s="5" t="s">
        <v>23</v>
      </c>
      <c r="C46" s="5" t="s">
        <v>252</v>
      </c>
      <c r="D46" s="5" t="s">
        <v>250</v>
      </c>
      <c r="E46" s="8">
        <v>45901</v>
      </c>
      <c r="F46" s="8">
        <v>46082</v>
      </c>
      <c r="G46" s="15">
        <v>76000</v>
      </c>
      <c r="H46" s="15">
        <v>0</v>
      </c>
      <c r="I46" s="15">
        <f t="shared" si="6"/>
        <v>76000</v>
      </c>
      <c r="J46" s="15">
        <v>2181.1999999999998</v>
      </c>
      <c r="K46" s="15">
        <v>6497.56</v>
      </c>
      <c r="L46" s="15">
        <v>2310.4</v>
      </c>
      <c r="M46" s="15">
        <v>25</v>
      </c>
      <c r="N46" s="15">
        <f t="shared" si="4"/>
        <v>11014.16</v>
      </c>
      <c r="O46" s="15">
        <f t="shared" si="5"/>
        <v>64985.84</v>
      </c>
      <c r="P46" s="5"/>
      <c r="Q46" s="12"/>
    </row>
    <row r="47" spans="1:18" s="5" customFormat="1" ht="15" x14ac:dyDescent="0.25">
      <c r="A47" s="5" t="s">
        <v>358</v>
      </c>
      <c r="B47" s="5" t="s">
        <v>23</v>
      </c>
      <c r="C47" s="5" t="s">
        <v>252</v>
      </c>
      <c r="D47" s="5" t="s">
        <v>250</v>
      </c>
      <c r="E47" s="8">
        <v>45870</v>
      </c>
      <c r="F47" s="8">
        <v>46054</v>
      </c>
      <c r="G47" s="15">
        <v>76000</v>
      </c>
      <c r="H47" s="5">
        <v>0</v>
      </c>
      <c r="I47" s="15">
        <f t="shared" si="6"/>
        <v>76000</v>
      </c>
      <c r="J47" s="15">
        <v>2181.1999999999998</v>
      </c>
      <c r="K47" s="15">
        <v>6497.56</v>
      </c>
      <c r="L47" s="15">
        <v>2310.4</v>
      </c>
      <c r="M47" s="15">
        <v>25</v>
      </c>
      <c r="N47" s="15">
        <f t="shared" si="4"/>
        <v>11014.16</v>
      </c>
      <c r="O47" s="15">
        <f t="shared" si="5"/>
        <v>64985.84</v>
      </c>
      <c r="Q47" s="12"/>
      <c r="R47" s="1"/>
    </row>
    <row r="48" spans="1:18" ht="12" customHeight="1" x14ac:dyDescent="0.25">
      <c r="A48" s="5" t="s">
        <v>159</v>
      </c>
      <c r="B48" s="5" t="s">
        <v>90</v>
      </c>
      <c r="C48" s="5" t="s">
        <v>252</v>
      </c>
      <c r="D48" s="5" t="s">
        <v>250</v>
      </c>
      <c r="E48" s="8">
        <v>45931</v>
      </c>
      <c r="F48" s="8">
        <v>46113</v>
      </c>
      <c r="G48" s="15">
        <v>55000</v>
      </c>
      <c r="H48" s="15">
        <v>0</v>
      </c>
      <c r="I48" s="15">
        <f t="shared" si="6"/>
        <v>55000</v>
      </c>
      <c r="J48" s="15">
        <v>1578.5</v>
      </c>
      <c r="K48" s="15">
        <v>2559.6799999999998</v>
      </c>
      <c r="L48" s="15">
        <v>1672</v>
      </c>
      <c r="M48" s="15">
        <v>25</v>
      </c>
      <c r="N48" s="15">
        <f t="shared" si="4"/>
        <v>5835.18</v>
      </c>
      <c r="O48" s="15">
        <f t="shared" si="5"/>
        <v>49164.82</v>
      </c>
      <c r="P48" s="5"/>
      <c r="Q48" s="12"/>
    </row>
    <row r="49" spans="1:18" ht="12" customHeight="1" x14ac:dyDescent="0.25">
      <c r="A49" s="5" t="s">
        <v>151</v>
      </c>
      <c r="B49" s="5" t="s">
        <v>90</v>
      </c>
      <c r="C49" s="5" t="s">
        <v>252</v>
      </c>
      <c r="D49" s="5" t="s">
        <v>250</v>
      </c>
      <c r="E49" s="8">
        <v>45901</v>
      </c>
      <c r="F49" s="8">
        <v>46082</v>
      </c>
      <c r="G49" s="15">
        <v>55000</v>
      </c>
      <c r="H49" s="15">
        <v>0</v>
      </c>
      <c r="I49" s="15">
        <f t="shared" si="6"/>
        <v>55000</v>
      </c>
      <c r="J49" s="15">
        <v>1578.5</v>
      </c>
      <c r="K49" s="15">
        <v>2559.6799999999998</v>
      </c>
      <c r="L49" s="15">
        <v>1672</v>
      </c>
      <c r="M49" s="15">
        <v>25</v>
      </c>
      <c r="N49" s="15">
        <f t="shared" si="4"/>
        <v>5835.18</v>
      </c>
      <c r="O49" s="15">
        <f t="shared" si="5"/>
        <v>49164.82</v>
      </c>
      <c r="P49" s="5"/>
      <c r="Q49" s="12"/>
      <c r="R49" s="5"/>
    </row>
    <row r="50" spans="1:18" ht="12" customHeight="1" x14ac:dyDescent="0.25">
      <c r="A50" s="5" t="s">
        <v>270</v>
      </c>
      <c r="B50" s="5" t="s">
        <v>16</v>
      </c>
      <c r="C50" s="5" t="s">
        <v>252</v>
      </c>
      <c r="D50" s="5" t="s">
        <v>251</v>
      </c>
      <c r="E50" s="8">
        <v>45839</v>
      </c>
      <c r="F50" s="8">
        <v>46023</v>
      </c>
      <c r="G50" s="15">
        <v>55000</v>
      </c>
      <c r="H50" s="15">
        <v>0</v>
      </c>
      <c r="I50" s="15">
        <f t="shared" si="6"/>
        <v>55000</v>
      </c>
      <c r="J50" s="15">
        <v>1578.5</v>
      </c>
      <c r="K50" s="15">
        <v>2559.6799999999998</v>
      </c>
      <c r="L50" s="15">
        <v>1672</v>
      </c>
      <c r="M50" s="15">
        <v>20946.900000000001</v>
      </c>
      <c r="N50" s="15">
        <f t="shared" si="4"/>
        <v>26757.08</v>
      </c>
      <c r="O50" s="15">
        <f t="shared" si="5"/>
        <v>28242.92</v>
      </c>
      <c r="P50" s="5"/>
      <c r="Q50" s="12"/>
    </row>
    <row r="51" spans="1:18" ht="12" customHeight="1" x14ac:dyDescent="0.25">
      <c r="A51" s="5" t="s">
        <v>278</v>
      </c>
      <c r="B51" s="5" t="s">
        <v>16</v>
      </c>
      <c r="C51" s="5" t="s">
        <v>252</v>
      </c>
      <c r="D51" s="5" t="s">
        <v>250</v>
      </c>
      <c r="E51" s="8">
        <v>45870</v>
      </c>
      <c r="F51" s="8">
        <v>46054</v>
      </c>
      <c r="G51" s="15">
        <v>55000</v>
      </c>
      <c r="H51" s="15">
        <v>0</v>
      </c>
      <c r="I51" s="15">
        <f t="shared" si="6"/>
        <v>55000</v>
      </c>
      <c r="J51" s="15">
        <v>1578.5</v>
      </c>
      <c r="K51" s="15">
        <v>2559.6799999999998</v>
      </c>
      <c r="L51" s="15">
        <v>1672</v>
      </c>
      <c r="M51" s="15">
        <v>7561.3699999999899</v>
      </c>
      <c r="N51" s="15">
        <f t="shared" si="4"/>
        <v>13371.54999999999</v>
      </c>
      <c r="O51" s="15">
        <f t="shared" si="5"/>
        <v>41628.450000000012</v>
      </c>
      <c r="P51" s="5"/>
      <c r="Q51" s="12"/>
    </row>
    <row r="52" spans="1:18" ht="12" customHeight="1" x14ac:dyDescent="0.25">
      <c r="A52" s="5" t="s">
        <v>160</v>
      </c>
      <c r="B52" s="5" t="s">
        <v>16</v>
      </c>
      <c r="C52" s="5" t="s">
        <v>252</v>
      </c>
      <c r="D52" s="5" t="s">
        <v>250</v>
      </c>
      <c r="E52" s="8">
        <v>45901</v>
      </c>
      <c r="F52" s="8">
        <v>46082</v>
      </c>
      <c r="G52" s="15">
        <v>40000</v>
      </c>
      <c r="H52" s="15">
        <v>0</v>
      </c>
      <c r="I52" s="15">
        <f t="shared" si="6"/>
        <v>40000</v>
      </c>
      <c r="J52" s="15">
        <v>1148</v>
      </c>
      <c r="K52" s="15">
        <v>442.65</v>
      </c>
      <c r="L52" s="15">
        <v>1216</v>
      </c>
      <c r="M52" s="15">
        <v>25</v>
      </c>
      <c r="N52" s="15">
        <f t="shared" si="4"/>
        <v>2831.65</v>
      </c>
      <c r="O52" s="15">
        <f t="shared" si="5"/>
        <v>37168.35</v>
      </c>
      <c r="P52" s="5"/>
      <c r="Q52" s="12"/>
    </row>
    <row r="53" spans="1:18" ht="12" customHeight="1" thickBot="1" x14ac:dyDescent="0.3">
      <c r="D53" s="24">
        <v>31</v>
      </c>
      <c r="E53" s="19"/>
      <c r="F53" s="19"/>
      <c r="G53" s="19">
        <f t="shared" ref="G53:O53" si="7">SUM(G22:G52)</f>
        <v>2578000</v>
      </c>
      <c r="H53" s="19">
        <f t="shared" si="7"/>
        <v>0</v>
      </c>
      <c r="I53" s="19">
        <f t="shared" si="7"/>
        <v>2578000</v>
      </c>
      <c r="J53" s="19">
        <f t="shared" si="7"/>
        <v>73988.599999999962</v>
      </c>
      <c r="K53" s="19">
        <f t="shared" si="7"/>
        <v>259331.5199999999</v>
      </c>
      <c r="L53" s="19">
        <f t="shared" si="7"/>
        <v>78371.200000000012</v>
      </c>
      <c r="M53" s="19">
        <f t="shared" si="7"/>
        <v>166798.28999999978</v>
      </c>
      <c r="N53" s="19">
        <f t="shared" si="7"/>
        <v>578489.60999999964</v>
      </c>
      <c r="O53" s="19">
        <f t="shared" si="7"/>
        <v>1999510.3900000004</v>
      </c>
      <c r="P53" s="5"/>
      <c r="Q53" s="12"/>
    </row>
    <row r="54" spans="1:18" ht="12" customHeight="1" x14ac:dyDescent="0.25">
      <c r="H54" s="5"/>
      <c r="J54" s="15"/>
      <c r="K54" s="15"/>
      <c r="L54" s="15"/>
      <c r="M54" s="15"/>
      <c r="N54" s="15"/>
      <c r="O54" s="15"/>
      <c r="P54" s="5"/>
      <c r="Q54" s="12"/>
    </row>
    <row r="55" spans="1:18" ht="12" customHeight="1" x14ac:dyDescent="0.25">
      <c r="H55" s="5"/>
      <c r="J55" s="15"/>
      <c r="K55" s="15"/>
      <c r="L55" s="15"/>
      <c r="M55" s="15"/>
      <c r="N55" s="15"/>
      <c r="O55" s="15"/>
      <c r="P55" s="5"/>
      <c r="Q55" s="12"/>
    </row>
    <row r="56" spans="1:18" ht="12" customHeight="1" x14ac:dyDescent="0.25">
      <c r="H56" s="5"/>
      <c r="J56" s="15"/>
      <c r="K56" s="15"/>
      <c r="L56" s="15"/>
      <c r="M56" s="15"/>
      <c r="N56" s="15"/>
      <c r="O56" s="15"/>
      <c r="P56" s="5"/>
      <c r="Q56" s="12"/>
    </row>
    <row r="57" spans="1:18" ht="12" customHeight="1" x14ac:dyDescent="0.25">
      <c r="A57" s="11" t="s">
        <v>165</v>
      </c>
      <c r="E57" s="8"/>
      <c r="F57" s="8"/>
      <c r="G57" s="15"/>
      <c r="H57" s="15"/>
      <c r="I57" s="15"/>
      <c r="J57" s="15"/>
      <c r="K57" s="15"/>
      <c r="L57" s="15"/>
      <c r="M57" s="15"/>
      <c r="N57" s="15"/>
      <c r="O57" s="15"/>
      <c r="P57" s="5"/>
      <c r="Q57" s="12"/>
    </row>
    <row r="58" spans="1:18" ht="12" customHeight="1" x14ac:dyDescent="0.25">
      <c r="A58" s="21" t="s">
        <v>306</v>
      </c>
      <c r="B58" s="21" t="s">
        <v>316</v>
      </c>
      <c r="C58" s="21" t="s">
        <v>307</v>
      </c>
      <c r="D58" s="21" t="s">
        <v>308</v>
      </c>
      <c r="E58" s="21" t="s">
        <v>309</v>
      </c>
      <c r="F58" s="21" t="s">
        <v>310</v>
      </c>
      <c r="G58" s="22" t="s">
        <v>311</v>
      </c>
      <c r="H58" s="22" t="s">
        <v>312</v>
      </c>
      <c r="I58" s="22" t="s">
        <v>313</v>
      </c>
      <c r="J58" s="22" t="s">
        <v>0</v>
      </c>
      <c r="K58" s="22" t="s">
        <v>1</v>
      </c>
      <c r="L58" s="22" t="s">
        <v>2</v>
      </c>
      <c r="M58" s="22" t="s">
        <v>314</v>
      </c>
      <c r="N58" s="22" t="s">
        <v>404</v>
      </c>
      <c r="O58" s="22" t="s">
        <v>315</v>
      </c>
      <c r="P58" s="5"/>
      <c r="Q58" s="12"/>
    </row>
    <row r="59" spans="1:18" ht="12" customHeight="1" x14ac:dyDescent="0.25">
      <c r="A59" s="10" t="s">
        <v>172</v>
      </c>
      <c r="B59" s="5" t="s">
        <v>173</v>
      </c>
      <c r="C59" s="5" t="s">
        <v>252</v>
      </c>
      <c r="D59" s="5" t="s">
        <v>251</v>
      </c>
      <c r="E59" s="8">
        <v>45870</v>
      </c>
      <c r="F59" s="8">
        <v>46054</v>
      </c>
      <c r="G59" s="15">
        <v>150000</v>
      </c>
      <c r="H59" s="15">
        <v>0</v>
      </c>
      <c r="I59" s="15">
        <f t="shared" ref="I59:I77" si="8">+G59+H59</f>
        <v>150000</v>
      </c>
      <c r="J59" s="15">
        <v>4305</v>
      </c>
      <c r="K59" s="15">
        <v>23866.62</v>
      </c>
      <c r="L59" s="15">
        <v>4560</v>
      </c>
      <c r="M59" s="15">
        <v>3624.02</v>
      </c>
      <c r="N59" s="15">
        <f t="shared" ref="N59:N72" si="9">+J59+K59+L59+M59</f>
        <v>36355.64</v>
      </c>
      <c r="O59" s="15">
        <f t="shared" ref="O59:O72" si="10">+I59-N59</f>
        <v>113644.36</v>
      </c>
      <c r="P59" s="5"/>
      <c r="Q59" s="12"/>
    </row>
    <row r="60" spans="1:18" ht="12" customHeight="1" x14ac:dyDescent="0.25">
      <c r="A60" s="5" t="s">
        <v>287</v>
      </c>
      <c r="B60" s="5" t="s">
        <v>20</v>
      </c>
      <c r="C60" s="5" t="s">
        <v>252</v>
      </c>
      <c r="D60" s="5" t="s">
        <v>250</v>
      </c>
      <c r="E60" s="8">
        <v>45962</v>
      </c>
      <c r="F60" s="8">
        <v>46143</v>
      </c>
      <c r="G60" s="15">
        <v>76000</v>
      </c>
      <c r="H60" s="15">
        <v>0</v>
      </c>
      <c r="I60" s="15">
        <f t="shared" si="8"/>
        <v>76000</v>
      </c>
      <c r="J60" s="15">
        <v>2181.1999999999998</v>
      </c>
      <c r="K60" s="15">
        <v>6154.46</v>
      </c>
      <c r="L60" s="15">
        <v>2310.4</v>
      </c>
      <c r="M60" s="15">
        <v>2380.9499999999898</v>
      </c>
      <c r="N60" s="15">
        <f t="shared" si="9"/>
        <v>13027.009999999989</v>
      </c>
      <c r="O60" s="15">
        <f t="shared" si="10"/>
        <v>62972.990000000013</v>
      </c>
      <c r="P60" s="5"/>
      <c r="Q60" s="12"/>
    </row>
    <row r="61" spans="1:18" ht="12" customHeight="1" x14ac:dyDescent="0.25">
      <c r="A61" s="5" t="s">
        <v>393</v>
      </c>
      <c r="B61" s="5" t="s">
        <v>20</v>
      </c>
      <c r="C61" s="5" t="s">
        <v>252</v>
      </c>
      <c r="D61" s="5" t="s">
        <v>250</v>
      </c>
      <c r="E61" s="8">
        <v>45870</v>
      </c>
      <c r="F61" s="8">
        <v>46054</v>
      </c>
      <c r="G61" s="15">
        <v>75000</v>
      </c>
      <c r="H61" s="15">
        <v>0</v>
      </c>
      <c r="I61" s="15">
        <f t="shared" si="8"/>
        <v>75000</v>
      </c>
      <c r="J61" s="15">
        <v>2152.5</v>
      </c>
      <c r="K61" s="15">
        <v>6309.38</v>
      </c>
      <c r="L61" s="15">
        <v>2280</v>
      </c>
      <c r="M61" s="15">
        <v>25</v>
      </c>
      <c r="N61" s="15">
        <f t="shared" si="9"/>
        <v>10766.880000000001</v>
      </c>
      <c r="O61" s="15">
        <f t="shared" si="10"/>
        <v>64233.119999999995</v>
      </c>
      <c r="P61" s="5"/>
      <c r="Q61" s="12"/>
    </row>
    <row r="62" spans="1:18" ht="12" customHeight="1" x14ac:dyDescent="0.25">
      <c r="A62" s="5" t="s">
        <v>280</v>
      </c>
      <c r="B62" s="5" t="s">
        <v>20</v>
      </c>
      <c r="C62" s="5" t="s">
        <v>252</v>
      </c>
      <c r="D62" s="5" t="s">
        <v>251</v>
      </c>
      <c r="E62" s="8">
        <v>45870</v>
      </c>
      <c r="F62" s="8">
        <v>46054</v>
      </c>
      <c r="G62" s="15">
        <v>76000</v>
      </c>
      <c r="H62" s="15">
        <v>0</v>
      </c>
      <c r="I62" s="15">
        <f t="shared" si="8"/>
        <v>76000</v>
      </c>
      <c r="J62" s="15">
        <v>2181.1999999999998</v>
      </c>
      <c r="K62" s="15">
        <v>6497.56</v>
      </c>
      <c r="L62" s="15">
        <v>2310.4</v>
      </c>
      <c r="M62" s="15">
        <v>25</v>
      </c>
      <c r="N62" s="15">
        <f t="shared" si="9"/>
        <v>11014.16</v>
      </c>
      <c r="O62" s="15">
        <f t="shared" si="10"/>
        <v>64985.84</v>
      </c>
      <c r="P62" s="5"/>
      <c r="Q62" s="12"/>
    </row>
    <row r="63" spans="1:18" ht="12" customHeight="1" x14ac:dyDescent="0.25">
      <c r="A63" s="5" t="s">
        <v>169</v>
      </c>
      <c r="B63" s="5" t="s">
        <v>20</v>
      </c>
      <c r="C63" s="5" t="s">
        <v>252</v>
      </c>
      <c r="D63" s="5" t="s">
        <v>251</v>
      </c>
      <c r="E63" s="8">
        <v>45962</v>
      </c>
      <c r="F63" s="8">
        <v>46143</v>
      </c>
      <c r="G63" s="15">
        <v>76000</v>
      </c>
      <c r="H63" s="15">
        <v>0</v>
      </c>
      <c r="I63" s="15">
        <f t="shared" si="8"/>
        <v>76000</v>
      </c>
      <c r="J63" s="15">
        <v>2181.1999999999998</v>
      </c>
      <c r="K63" s="15">
        <v>6497.56</v>
      </c>
      <c r="L63" s="15">
        <v>2310.4</v>
      </c>
      <c r="M63" s="15">
        <v>25</v>
      </c>
      <c r="N63" s="15">
        <f t="shared" si="9"/>
        <v>11014.16</v>
      </c>
      <c r="O63" s="15">
        <f t="shared" si="10"/>
        <v>64985.84</v>
      </c>
      <c r="P63" s="5"/>
      <c r="Q63" s="12"/>
    </row>
    <row r="64" spans="1:18" ht="12" customHeight="1" x14ac:dyDescent="0.25">
      <c r="A64" s="5" t="s">
        <v>288</v>
      </c>
      <c r="B64" s="5" t="s">
        <v>20</v>
      </c>
      <c r="C64" s="5" t="s">
        <v>252</v>
      </c>
      <c r="D64" s="5" t="s">
        <v>251</v>
      </c>
      <c r="E64" s="8">
        <v>45962</v>
      </c>
      <c r="F64" s="8">
        <v>46143</v>
      </c>
      <c r="G64" s="15">
        <v>76000</v>
      </c>
      <c r="H64" s="15">
        <v>0</v>
      </c>
      <c r="I64" s="15">
        <f t="shared" si="8"/>
        <v>76000</v>
      </c>
      <c r="J64" s="15">
        <v>2181.1999999999998</v>
      </c>
      <c r="K64" s="15">
        <v>6497.56</v>
      </c>
      <c r="L64" s="15">
        <v>2310.4</v>
      </c>
      <c r="M64" s="15">
        <v>25</v>
      </c>
      <c r="N64" s="15">
        <f t="shared" si="9"/>
        <v>11014.16</v>
      </c>
      <c r="O64" s="15">
        <f t="shared" si="10"/>
        <v>64985.84</v>
      </c>
      <c r="P64" s="5"/>
      <c r="Q64" s="12"/>
    </row>
    <row r="65" spans="1:18" ht="12" customHeight="1" x14ac:dyDescent="0.25">
      <c r="A65" s="5" t="s">
        <v>289</v>
      </c>
      <c r="B65" s="5" t="s">
        <v>20</v>
      </c>
      <c r="C65" s="5" t="s">
        <v>252</v>
      </c>
      <c r="D65" s="5" t="s">
        <v>251</v>
      </c>
      <c r="E65" s="8">
        <v>45962</v>
      </c>
      <c r="F65" s="8">
        <v>46143</v>
      </c>
      <c r="G65" s="15">
        <v>76000</v>
      </c>
      <c r="H65" s="15">
        <v>0</v>
      </c>
      <c r="I65" s="15">
        <f t="shared" si="8"/>
        <v>76000</v>
      </c>
      <c r="J65" s="15">
        <v>2181.1999999999998</v>
      </c>
      <c r="K65" s="15">
        <v>6497.56</v>
      </c>
      <c r="L65" s="15">
        <v>2310.4</v>
      </c>
      <c r="M65" s="15">
        <v>625</v>
      </c>
      <c r="N65" s="15">
        <f t="shared" si="9"/>
        <v>11614.16</v>
      </c>
      <c r="O65" s="15">
        <f t="shared" si="10"/>
        <v>64385.84</v>
      </c>
      <c r="P65" s="5"/>
      <c r="Q65" s="12"/>
    </row>
    <row r="66" spans="1:18" s="23" customFormat="1" ht="15" x14ac:dyDescent="0.25">
      <c r="A66" s="5" t="s">
        <v>372</v>
      </c>
      <c r="B66" s="5" t="s">
        <v>20</v>
      </c>
      <c r="C66" s="5" t="s">
        <v>252</v>
      </c>
      <c r="D66" s="5" t="s">
        <v>251</v>
      </c>
      <c r="E66" s="8">
        <v>45839</v>
      </c>
      <c r="F66" s="8">
        <v>46023</v>
      </c>
      <c r="G66" s="15">
        <v>76000</v>
      </c>
      <c r="H66" s="15">
        <v>0</v>
      </c>
      <c r="I66" s="15">
        <f t="shared" si="8"/>
        <v>76000</v>
      </c>
      <c r="J66" s="15">
        <v>2181.1999999999998</v>
      </c>
      <c r="K66" s="15">
        <v>6497.56</v>
      </c>
      <c r="L66" s="15">
        <v>2310.4</v>
      </c>
      <c r="M66" s="15">
        <v>25</v>
      </c>
      <c r="N66" s="15">
        <f t="shared" si="9"/>
        <v>11014.16</v>
      </c>
      <c r="O66" s="15">
        <f t="shared" si="10"/>
        <v>64985.84</v>
      </c>
      <c r="P66" s="5"/>
      <c r="Q66" s="12"/>
      <c r="R66" s="1"/>
    </row>
    <row r="67" spans="1:18" s="23" customFormat="1" ht="15" x14ac:dyDescent="0.25">
      <c r="A67" s="5" t="s">
        <v>330</v>
      </c>
      <c r="B67" s="5" t="s">
        <v>20</v>
      </c>
      <c r="C67" s="5" t="s">
        <v>252</v>
      </c>
      <c r="D67" s="5" t="s">
        <v>251</v>
      </c>
      <c r="E67" s="8">
        <v>45839</v>
      </c>
      <c r="F67" s="8">
        <v>46023</v>
      </c>
      <c r="G67" s="15">
        <v>76000</v>
      </c>
      <c r="H67" s="15">
        <v>0</v>
      </c>
      <c r="I67" s="15">
        <f t="shared" si="8"/>
        <v>76000</v>
      </c>
      <c r="J67" s="15">
        <v>2181.1999999999998</v>
      </c>
      <c r="K67" s="15">
        <v>6497.56</v>
      </c>
      <c r="L67" s="15">
        <v>2310.4</v>
      </c>
      <c r="M67" s="15">
        <v>25</v>
      </c>
      <c r="N67" s="15">
        <f t="shared" si="9"/>
        <v>11014.16</v>
      </c>
      <c r="O67" s="15">
        <f t="shared" si="10"/>
        <v>64985.84</v>
      </c>
      <c r="P67" s="5"/>
      <c r="Q67" s="12"/>
      <c r="R67" s="1"/>
    </row>
    <row r="68" spans="1:18" ht="12" customHeight="1" x14ac:dyDescent="0.25">
      <c r="A68" s="5" t="s">
        <v>170</v>
      </c>
      <c r="B68" s="5" t="s">
        <v>20</v>
      </c>
      <c r="C68" s="5" t="s">
        <v>252</v>
      </c>
      <c r="D68" s="5" t="s">
        <v>250</v>
      </c>
      <c r="E68" s="8">
        <v>45809</v>
      </c>
      <c r="F68" s="8">
        <v>45992</v>
      </c>
      <c r="G68" s="15">
        <v>76000</v>
      </c>
      <c r="H68" s="15">
        <v>0</v>
      </c>
      <c r="I68" s="15">
        <f t="shared" si="8"/>
        <v>76000</v>
      </c>
      <c r="J68" s="15">
        <v>2181.1999999999998</v>
      </c>
      <c r="K68" s="15">
        <v>6497.56</v>
      </c>
      <c r="L68" s="15">
        <v>2310.4</v>
      </c>
      <c r="M68" s="15">
        <v>25</v>
      </c>
      <c r="N68" s="15">
        <f t="shared" si="9"/>
        <v>11014.16</v>
      </c>
      <c r="O68" s="15">
        <f t="shared" si="10"/>
        <v>64985.84</v>
      </c>
      <c r="P68" s="5"/>
      <c r="Q68" s="12"/>
      <c r="R68" s="23"/>
    </row>
    <row r="69" spans="1:18" ht="12" customHeight="1" x14ac:dyDescent="0.25">
      <c r="A69" s="5" t="s">
        <v>381</v>
      </c>
      <c r="B69" s="5" t="s">
        <v>20</v>
      </c>
      <c r="C69" s="5" t="s">
        <v>252</v>
      </c>
      <c r="D69" s="5" t="s">
        <v>250</v>
      </c>
      <c r="E69" s="8">
        <v>45901</v>
      </c>
      <c r="F69" s="8">
        <v>46082</v>
      </c>
      <c r="G69" s="15">
        <v>50000</v>
      </c>
      <c r="H69" s="15">
        <v>0</v>
      </c>
      <c r="I69" s="15">
        <v>50000</v>
      </c>
      <c r="J69" s="15">
        <v>1435</v>
      </c>
      <c r="K69" s="15">
        <v>1854</v>
      </c>
      <c r="L69" s="15">
        <v>1520</v>
      </c>
      <c r="M69" s="15">
        <v>25</v>
      </c>
      <c r="N69" s="15">
        <f t="shared" si="9"/>
        <v>4834</v>
      </c>
      <c r="O69" s="15">
        <f t="shared" si="10"/>
        <v>45166</v>
      </c>
      <c r="P69" s="5"/>
      <c r="Q69" s="12"/>
      <c r="R69" s="23"/>
    </row>
    <row r="70" spans="1:18" ht="12" customHeight="1" x14ac:dyDescent="0.25">
      <c r="A70" s="5" t="s">
        <v>290</v>
      </c>
      <c r="B70" s="5" t="s">
        <v>20</v>
      </c>
      <c r="C70" s="5" t="s">
        <v>252</v>
      </c>
      <c r="D70" s="5" t="s">
        <v>250</v>
      </c>
      <c r="E70" s="8">
        <v>45962</v>
      </c>
      <c r="F70" s="8">
        <v>46143</v>
      </c>
      <c r="G70" s="15">
        <v>76000</v>
      </c>
      <c r="H70" s="15">
        <v>0</v>
      </c>
      <c r="I70" s="15">
        <f t="shared" si="8"/>
        <v>76000</v>
      </c>
      <c r="J70" s="15">
        <v>2181.1999999999998</v>
      </c>
      <c r="K70" s="15">
        <v>6497.56</v>
      </c>
      <c r="L70" s="15">
        <v>2310.4</v>
      </c>
      <c r="M70" s="15">
        <v>665.48999999999899</v>
      </c>
      <c r="N70" s="15">
        <f t="shared" si="9"/>
        <v>11654.65</v>
      </c>
      <c r="O70" s="15">
        <f t="shared" si="10"/>
        <v>64345.35</v>
      </c>
      <c r="P70" s="5"/>
      <c r="Q70" s="12"/>
    </row>
    <row r="71" spans="1:18" customFormat="1" ht="15" x14ac:dyDescent="0.25">
      <c r="A71" s="5" t="s">
        <v>352</v>
      </c>
      <c r="B71" s="5" t="s">
        <v>20</v>
      </c>
      <c r="C71" s="5" t="s">
        <v>252</v>
      </c>
      <c r="D71" s="5" t="s">
        <v>250</v>
      </c>
      <c r="E71" s="8">
        <v>45839</v>
      </c>
      <c r="F71" s="8">
        <v>46023</v>
      </c>
      <c r="G71" s="7">
        <v>76000</v>
      </c>
      <c r="H71" s="7">
        <v>0</v>
      </c>
      <c r="I71" s="7">
        <v>76000</v>
      </c>
      <c r="J71" s="15">
        <v>2181.1999999999998</v>
      </c>
      <c r="K71" s="15">
        <v>6497.56</v>
      </c>
      <c r="L71" s="15">
        <v>2310.4</v>
      </c>
      <c r="M71" s="15">
        <v>25</v>
      </c>
      <c r="N71" s="15">
        <f t="shared" si="9"/>
        <v>11014.16</v>
      </c>
      <c r="O71" s="15">
        <f t="shared" si="10"/>
        <v>64985.84</v>
      </c>
      <c r="P71" s="5"/>
      <c r="Q71" s="12"/>
      <c r="R71" s="1"/>
    </row>
    <row r="72" spans="1:18" ht="12" customHeight="1" x14ac:dyDescent="0.25">
      <c r="A72" s="5" t="s">
        <v>167</v>
      </c>
      <c r="B72" s="5" t="s">
        <v>20</v>
      </c>
      <c r="C72" s="5" t="s">
        <v>252</v>
      </c>
      <c r="D72" s="5" t="s">
        <v>251</v>
      </c>
      <c r="E72" s="8">
        <v>45962</v>
      </c>
      <c r="F72" s="8">
        <v>46143</v>
      </c>
      <c r="G72" s="15">
        <v>76000</v>
      </c>
      <c r="H72" s="15">
        <v>0</v>
      </c>
      <c r="I72" s="15">
        <f t="shared" si="8"/>
        <v>76000</v>
      </c>
      <c r="J72" s="15">
        <v>2181.1999999999998</v>
      </c>
      <c r="K72" s="15">
        <v>6497.56</v>
      </c>
      <c r="L72" s="15">
        <v>2310.4</v>
      </c>
      <c r="M72" s="15">
        <v>25</v>
      </c>
      <c r="N72" s="15">
        <f t="shared" si="9"/>
        <v>11014.16</v>
      </c>
      <c r="O72" s="15">
        <f t="shared" si="10"/>
        <v>64985.84</v>
      </c>
      <c r="P72" s="5"/>
      <c r="Q72" s="12"/>
      <c r="R72"/>
    </row>
    <row r="73" spans="1:18" ht="12" customHeight="1" x14ac:dyDescent="0.25">
      <c r="A73" s="5" t="s">
        <v>171</v>
      </c>
      <c r="B73" s="5" t="s">
        <v>20</v>
      </c>
      <c r="C73" s="5" t="s">
        <v>252</v>
      </c>
      <c r="D73" s="5" t="s">
        <v>251</v>
      </c>
      <c r="E73" s="8">
        <v>45809</v>
      </c>
      <c r="F73" s="8">
        <v>45992</v>
      </c>
      <c r="G73" s="15">
        <v>76000</v>
      </c>
      <c r="H73" s="15">
        <v>0</v>
      </c>
      <c r="I73" s="15">
        <f t="shared" si="8"/>
        <v>76000</v>
      </c>
      <c r="J73" s="15">
        <v>2181.1999999999998</v>
      </c>
      <c r="K73" s="15">
        <v>6497.56</v>
      </c>
      <c r="L73" s="15">
        <v>2310.4</v>
      </c>
      <c r="M73" s="15">
        <v>25</v>
      </c>
      <c r="N73" s="15">
        <f t="shared" ref="N73:N136" si="11">+J73+K73+L73+M73</f>
        <v>11014.16</v>
      </c>
      <c r="O73" s="15">
        <f t="shared" ref="O73:O136" si="12">+I73-N73</f>
        <v>64985.84</v>
      </c>
      <c r="P73" s="5"/>
      <c r="Q73" s="12"/>
      <c r="R73"/>
    </row>
    <row r="74" spans="1:18" ht="12" customHeight="1" x14ac:dyDescent="0.25">
      <c r="A74" s="5" t="s">
        <v>168</v>
      </c>
      <c r="B74" s="5" t="s">
        <v>20</v>
      </c>
      <c r="C74" s="5" t="s">
        <v>252</v>
      </c>
      <c r="D74" s="5" t="s">
        <v>250</v>
      </c>
      <c r="E74" s="8">
        <v>45901</v>
      </c>
      <c r="F74" s="8">
        <v>46082</v>
      </c>
      <c r="G74" s="15">
        <v>50000</v>
      </c>
      <c r="H74" s="15">
        <v>0</v>
      </c>
      <c r="I74" s="15">
        <f t="shared" si="8"/>
        <v>50000</v>
      </c>
      <c r="J74" s="15">
        <v>1435</v>
      </c>
      <c r="K74" s="15">
        <v>0</v>
      </c>
      <c r="L74" s="15">
        <v>1520</v>
      </c>
      <c r="M74" s="15">
        <v>25</v>
      </c>
      <c r="N74" s="15">
        <f t="shared" si="11"/>
        <v>2980</v>
      </c>
      <c r="O74" s="15">
        <f t="shared" si="12"/>
        <v>47020</v>
      </c>
      <c r="P74" s="5"/>
      <c r="Q74" s="12"/>
    </row>
    <row r="75" spans="1:18" ht="12" customHeight="1" x14ac:dyDescent="0.25">
      <c r="A75" s="5" t="s">
        <v>267</v>
      </c>
      <c r="B75" s="5" t="s">
        <v>20</v>
      </c>
      <c r="C75" s="5" t="s">
        <v>252</v>
      </c>
      <c r="D75" s="5" t="s">
        <v>250</v>
      </c>
      <c r="E75" s="8">
        <v>45809</v>
      </c>
      <c r="F75" s="8">
        <v>45992</v>
      </c>
      <c r="G75" s="15">
        <v>76000</v>
      </c>
      <c r="H75" s="15">
        <v>0</v>
      </c>
      <c r="I75" s="15">
        <f t="shared" si="8"/>
        <v>76000</v>
      </c>
      <c r="J75" s="15">
        <v>2181.1999999999998</v>
      </c>
      <c r="K75" s="15">
        <v>6497.56</v>
      </c>
      <c r="L75" s="15">
        <v>2310.4</v>
      </c>
      <c r="M75" s="15">
        <v>25</v>
      </c>
      <c r="N75" s="15">
        <f t="shared" si="11"/>
        <v>11014.16</v>
      </c>
      <c r="O75" s="15">
        <f t="shared" si="12"/>
        <v>64985.84</v>
      </c>
      <c r="P75" s="5"/>
      <c r="Q75" s="12"/>
    </row>
    <row r="76" spans="1:18" ht="12" customHeight="1" x14ac:dyDescent="0.25">
      <c r="A76" s="5" t="s">
        <v>292</v>
      </c>
      <c r="B76" s="5" t="s">
        <v>20</v>
      </c>
      <c r="C76" s="5" t="s">
        <v>252</v>
      </c>
      <c r="D76" s="5" t="s">
        <v>250</v>
      </c>
      <c r="E76" s="8">
        <v>45962</v>
      </c>
      <c r="F76" s="8">
        <v>46143</v>
      </c>
      <c r="G76" s="15">
        <v>76000</v>
      </c>
      <c r="H76" s="15">
        <v>0</v>
      </c>
      <c r="I76" s="15">
        <f t="shared" si="8"/>
        <v>76000</v>
      </c>
      <c r="J76" s="15">
        <v>2181.1999999999998</v>
      </c>
      <c r="K76" s="15">
        <v>6497.56</v>
      </c>
      <c r="L76" s="15">
        <v>2310.4</v>
      </c>
      <c r="M76" s="15">
        <v>685</v>
      </c>
      <c r="N76" s="15">
        <f t="shared" si="11"/>
        <v>11674.16</v>
      </c>
      <c r="O76" s="15">
        <f t="shared" si="12"/>
        <v>64325.84</v>
      </c>
      <c r="P76" s="5"/>
      <c r="Q76" s="12"/>
    </row>
    <row r="77" spans="1:18" ht="12" customHeight="1" x14ac:dyDescent="0.25">
      <c r="A77" s="5" t="s">
        <v>192</v>
      </c>
      <c r="B77" s="5" t="s">
        <v>16</v>
      </c>
      <c r="C77" s="5" t="s">
        <v>252</v>
      </c>
      <c r="D77" s="5" t="s">
        <v>250</v>
      </c>
      <c r="E77" s="8">
        <v>45870</v>
      </c>
      <c r="F77" s="8">
        <v>46054</v>
      </c>
      <c r="G77" s="15">
        <v>35000</v>
      </c>
      <c r="H77" s="15">
        <v>0</v>
      </c>
      <c r="I77" s="15">
        <f t="shared" si="8"/>
        <v>35000</v>
      </c>
      <c r="J77" s="15">
        <v>1004.5</v>
      </c>
      <c r="K77" s="15">
        <v>0</v>
      </c>
      <c r="L77" s="15">
        <v>1064</v>
      </c>
      <c r="M77" s="15">
        <v>25</v>
      </c>
      <c r="N77" s="15">
        <f t="shared" si="11"/>
        <v>2093.5</v>
      </c>
      <c r="O77" s="15">
        <f t="shared" si="12"/>
        <v>32906.5</v>
      </c>
      <c r="P77" s="5"/>
      <c r="Q77" s="12"/>
    </row>
    <row r="78" spans="1:18" s="5" customFormat="1" ht="15" x14ac:dyDescent="0.25">
      <c r="A78" s="5" t="s">
        <v>350</v>
      </c>
      <c r="B78" s="5" t="s">
        <v>16</v>
      </c>
      <c r="C78" s="5" t="s">
        <v>252</v>
      </c>
      <c r="D78" s="5" t="s">
        <v>251</v>
      </c>
      <c r="E78" s="8">
        <v>45839</v>
      </c>
      <c r="F78" s="8">
        <v>46023</v>
      </c>
      <c r="G78" s="7">
        <v>55000</v>
      </c>
      <c r="H78" s="7">
        <v>0</v>
      </c>
      <c r="I78" s="7">
        <v>55000</v>
      </c>
      <c r="J78" s="15">
        <v>1578.5</v>
      </c>
      <c r="K78" s="15">
        <v>2559.6799999999998</v>
      </c>
      <c r="L78" s="15">
        <v>1672</v>
      </c>
      <c r="M78" s="15">
        <v>25</v>
      </c>
      <c r="N78" s="15">
        <f t="shared" si="11"/>
        <v>5835.18</v>
      </c>
      <c r="O78" s="15">
        <f t="shared" si="12"/>
        <v>49164.82</v>
      </c>
      <c r="Q78" s="12"/>
      <c r="R78" s="1"/>
    </row>
    <row r="79" spans="1:18" s="5" customFormat="1" ht="15" x14ac:dyDescent="0.25">
      <c r="A79" s="5" t="s">
        <v>351</v>
      </c>
      <c r="B79" s="5" t="s">
        <v>16</v>
      </c>
      <c r="C79" s="5" t="s">
        <v>252</v>
      </c>
      <c r="D79" s="5" t="s">
        <v>250</v>
      </c>
      <c r="E79" s="8">
        <v>45839</v>
      </c>
      <c r="F79" s="8">
        <v>46023</v>
      </c>
      <c r="G79" s="7">
        <v>55000</v>
      </c>
      <c r="H79" s="7">
        <v>0</v>
      </c>
      <c r="I79" s="7">
        <v>55000</v>
      </c>
      <c r="J79" s="15">
        <v>1578.5</v>
      </c>
      <c r="K79" s="15">
        <v>2559.6799999999998</v>
      </c>
      <c r="L79" s="15">
        <v>1672</v>
      </c>
      <c r="M79" s="15">
        <v>25</v>
      </c>
      <c r="N79" s="15">
        <f t="shared" si="11"/>
        <v>5835.18</v>
      </c>
      <c r="O79" s="15">
        <f t="shared" si="12"/>
        <v>49164.82</v>
      </c>
      <c r="Q79" s="12"/>
      <c r="R79" s="1"/>
    </row>
    <row r="80" spans="1:18" ht="12" customHeight="1" thickBot="1" x14ac:dyDescent="0.3">
      <c r="D80" s="24">
        <v>21</v>
      </c>
      <c r="E80" s="19"/>
      <c r="F80" s="19"/>
      <c r="G80" s="19">
        <f t="shared" ref="G80:O80" si="13">SUM(G59:G79)</f>
        <v>1534000</v>
      </c>
      <c r="H80" s="19">
        <f t="shared" si="13"/>
        <v>0</v>
      </c>
      <c r="I80" s="19">
        <f t="shared" si="13"/>
        <v>1534000</v>
      </c>
      <c r="J80" s="19">
        <f t="shared" si="13"/>
        <v>44025.8</v>
      </c>
      <c r="K80" s="19">
        <f t="shared" si="13"/>
        <v>127772.09999999996</v>
      </c>
      <c r="L80" s="19">
        <f t="shared" si="13"/>
        <v>46633.600000000013</v>
      </c>
      <c r="M80" s="19">
        <f t="shared" si="13"/>
        <v>8380.4599999999882</v>
      </c>
      <c r="N80" s="19">
        <f t="shared" si="13"/>
        <v>226811.96</v>
      </c>
      <c r="O80" s="19">
        <f t="shared" si="13"/>
        <v>1307188.04</v>
      </c>
      <c r="P80" s="5"/>
      <c r="Q80" s="12"/>
      <c r="R80" s="5"/>
    </row>
    <row r="81" spans="1:18" ht="12" customHeight="1" x14ac:dyDescent="0.25">
      <c r="H81" s="5"/>
      <c r="J81" s="15"/>
      <c r="K81" s="15"/>
      <c r="L81" s="15"/>
      <c r="M81" s="15"/>
      <c r="N81" s="15"/>
      <c r="O81" s="15"/>
      <c r="P81" s="5"/>
      <c r="Q81" s="12"/>
      <c r="R81" s="5"/>
    </row>
    <row r="82" spans="1:18" ht="12" customHeight="1" x14ac:dyDescent="0.25">
      <c r="H82" s="5"/>
      <c r="J82" s="15"/>
      <c r="K82" s="15"/>
      <c r="L82" s="15"/>
      <c r="M82" s="15"/>
      <c r="N82" s="15"/>
      <c r="O82" s="15"/>
      <c r="P82" s="5"/>
      <c r="Q82" s="12"/>
    </row>
    <row r="83" spans="1:18" ht="12" customHeight="1" x14ac:dyDescent="0.25">
      <c r="A83" s="11" t="s">
        <v>133</v>
      </c>
      <c r="E83" s="8"/>
      <c r="F83" s="8"/>
      <c r="G83" s="15"/>
      <c r="H83" s="15"/>
      <c r="I83" s="15"/>
      <c r="J83" s="15"/>
      <c r="K83" s="15"/>
      <c r="L83" s="15"/>
      <c r="M83" s="15"/>
      <c r="N83" s="15"/>
      <c r="O83" s="15"/>
      <c r="P83" s="5"/>
      <c r="Q83" s="12"/>
    </row>
    <row r="84" spans="1:18" ht="12" customHeight="1" x14ac:dyDescent="0.25">
      <c r="A84" s="21" t="s">
        <v>306</v>
      </c>
      <c r="B84" s="21" t="s">
        <v>316</v>
      </c>
      <c r="C84" s="21" t="s">
        <v>307</v>
      </c>
      <c r="D84" s="21" t="s">
        <v>308</v>
      </c>
      <c r="E84" s="21" t="s">
        <v>309</v>
      </c>
      <c r="F84" s="21" t="s">
        <v>310</v>
      </c>
      <c r="G84" s="22" t="s">
        <v>311</v>
      </c>
      <c r="H84" s="22" t="s">
        <v>312</v>
      </c>
      <c r="I84" s="22" t="s">
        <v>313</v>
      </c>
      <c r="J84" s="22" t="s">
        <v>0</v>
      </c>
      <c r="K84" s="22" t="s">
        <v>1</v>
      </c>
      <c r="L84" s="22" t="s">
        <v>2</v>
      </c>
      <c r="M84" s="22" t="s">
        <v>314</v>
      </c>
      <c r="N84" s="22" t="s">
        <v>404</v>
      </c>
      <c r="O84" s="22" t="s">
        <v>315</v>
      </c>
      <c r="P84" s="5"/>
      <c r="Q84" s="12"/>
    </row>
    <row r="85" spans="1:18" ht="12" customHeight="1" x14ac:dyDescent="0.25">
      <c r="A85" s="5" t="s">
        <v>397</v>
      </c>
      <c r="B85" s="5" t="s">
        <v>405</v>
      </c>
      <c r="C85" s="5" t="s">
        <v>252</v>
      </c>
      <c r="D85" s="5" t="s">
        <v>250</v>
      </c>
      <c r="E85" s="8">
        <v>45901</v>
      </c>
      <c r="F85" s="8">
        <v>46082</v>
      </c>
      <c r="G85" s="15">
        <v>150000</v>
      </c>
      <c r="H85" s="15">
        <v>0</v>
      </c>
      <c r="I85" s="15">
        <f t="shared" ref="I85" si="14">+G85+H85</f>
        <v>150000</v>
      </c>
      <c r="J85" s="15">
        <v>4305</v>
      </c>
      <c r="K85" s="15">
        <v>23437.75</v>
      </c>
      <c r="L85" s="15">
        <v>4560</v>
      </c>
      <c r="M85" s="15">
        <v>2740.45999999999</v>
      </c>
      <c r="N85" s="15">
        <f t="shared" si="11"/>
        <v>35043.209999999992</v>
      </c>
      <c r="O85" s="15">
        <f t="shared" si="12"/>
        <v>114956.79000000001</v>
      </c>
      <c r="P85" s="5"/>
      <c r="Q85" s="12"/>
    </row>
    <row r="86" spans="1:18" customFormat="1" ht="15" x14ac:dyDescent="0.25">
      <c r="A86" s="5" t="s">
        <v>353</v>
      </c>
      <c r="B86" s="5" t="s">
        <v>138</v>
      </c>
      <c r="C86" s="5" t="s">
        <v>252</v>
      </c>
      <c r="D86" s="5" t="s">
        <v>251</v>
      </c>
      <c r="E86" s="8">
        <v>45839</v>
      </c>
      <c r="F86" s="8">
        <v>46023</v>
      </c>
      <c r="G86" s="7">
        <v>55000</v>
      </c>
      <c r="H86" s="7">
        <v>0</v>
      </c>
      <c r="I86" s="7">
        <v>55000</v>
      </c>
      <c r="J86" s="15">
        <v>1578.5</v>
      </c>
      <c r="K86" s="15">
        <v>2559.6799999999998</v>
      </c>
      <c r="L86" s="15">
        <v>1672</v>
      </c>
      <c r="M86" s="15">
        <v>25</v>
      </c>
      <c r="N86" s="15">
        <f t="shared" si="11"/>
        <v>5835.18</v>
      </c>
      <c r="O86" s="15">
        <f t="shared" si="12"/>
        <v>49164.82</v>
      </c>
      <c r="P86" s="5"/>
      <c r="Q86" s="12"/>
      <c r="R86" s="1"/>
    </row>
    <row r="87" spans="1:18" ht="12" customHeight="1" x14ac:dyDescent="0.25">
      <c r="A87" s="5" t="s">
        <v>380</v>
      </c>
      <c r="B87" s="5" t="s">
        <v>138</v>
      </c>
      <c r="C87" s="5" t="s">
        <v>252</v>
      </c>
      <c r="D87" s="5" t="s">
        <v>250</v>
      </c>
      <c r="E87" s="8">
        <v>45901</v>
      </c>
      <c r="F87" s="8">
        <v>46082</v>
      </c>
      <c r="G87" s="15">
        <v>55000</v>
      </c>
      <c r="H87" s="15"/>
      <c r="I87" s="15">
        <v>55000</v>
      </c>
      <c r="J87" s="15">
        <v>1578.5</v>
      </c>
      <c r="K87" s="15">
        <v>2559.6799999999998</v>
      </c>
      <c r="L87" s="15">
        <v>1672</v>
      </c>
      <c r="M87" s="15">
        <v>25</v>
      </c>
      <c r="N87" s="15">
        <f>+J87+K87+L87+M87</f>
        <v>5835.18</v>
      </c>
      <c r="O87" s="15">
        <f>+I87-N87</f>
        <v>49164.82</v>
      </c>
      <c r="P87" s="5"/>
      <c r="Q87" s="12"/>
    </row>
    <row r="88" spans="1:18" customFormat="1" ht="15" x14ac:dyDescent="0.25">
      <c r="A88" s="5" t="s">
        <v>354</v>
      </c>
      <c r="B88" s="5" t="s">
        <v>138</v>
      </c>
      <c r="C88" s="5" t="s">
        <v>252</v>
      </c>
      <c r="D88" s="5" t="s">
        <v>250</v>
      </c>
      <c r="E88" s="8">
        <v>45839</v>
      </c>
      <c r="F88" s="8">
        <v>46023</v>
      </c>
      <c r="G88" s="7">
        <v>55000</v>
      </c>
      <c r="H88" s="7">
        <v>0</v>
      </c>
      <c r="I88" s="7">
        <v>55000</v>
      </c>
      <c r="J88" s="15">
        <v>1578.5</v>
      </c>
      <c r="K88" s="15">
        <v>2559.6799999999998</v>
      </c>
      <c r="L88" s="15">
        <v>1672</v>
      </c>
      <c r="M88" s="15">
        <v>25</v>
      </c>
      <c r="N88" s="15">
        <f t="shared" si="11"/>
        <v>5835.18</v>
      </c>
      <c r="O88" s="15">
        <f t="shared" si="12"/>
        <v>49164.82</v>
      </c>
      <c r="P88" s="5"/>
      <c r="Q88" s="12"/>
      <c r="R88" s="1"/>
    </row>
    <row r="89" spans="1:18" ht="12" customHeight="1" thickBot="1" x14ac:dyDescent="0.3">
      <c r="D89" s="24">
        <v>4</v>
      </c>
      <c r="E89" s="19"/>
      <c r="F89" s="19"/>
      <c r="G89" s="19">
        <f>SUM(G85:G88)</f>
        <v>315000</v>
      </c>
      <c r="H89" s="19">
        <f t="shared" ref="H89:O89" si="15">SUM(H85:H88)</f>
        <v>0</v>
      </c>
      <c r="I89" s="19">
        <f t="shared" si="15"/>
        <v>315000</v>
      </c>
      <c r="J89" s="19">
        <f t="shared" si="15"/>
        <v>9040.5</v>
      </c>
      <c r="K89" s="19">
        <f t="shared" si="15"/>
        <v>31116.79</v>
      </c>
      <c r="L89" s="19">
        <f t="shared" si="15"/>
        <v>9576</v>
      </c>
      <c r="M89" s="19">
        <f t="shared" si="15"/>
        <v>2815.45999999999</v>
      </c>
      <c r="N89" s="19">
        <f t="shared" si="15"/>
        <v>52548.749999999993</v>
      </c>
      <c r="O89" s="19">
        <f t="shared" si="15"/>
        <v>262451.25</v>
      </c>
      <c r="P89" s="5"/>
      <c r="Q89" s="12"/>
      <c r="R89"/>
    </row>
    <row r="90" spans="1:18" ht="12" customHeight="1" x14ac:dyDescent="0.25">
      <c r="H90" s="5"/>
      <c r="J90" s="15"/>
      <c r="K90" s="15"/>
      <c r="L90" s="15"/>
      <c r="M90" s="15"/>
      <c r="N90" s="15"/>
      <c r="O90" s="15"/>
      <c r="P90" s="5"/>
      <c r="Q90" s="12"/>
      <c r="R90"/>
    </row>
    <row r="91" spans="1:18" ht="12" customHeight="1" x14ac:dyDescent="0.25">
      <c r="H91" s="5"/>
      <c r="J91" s="15"/>
      <c r="K91" s="15"/>
      <c r="L91" s="15"/>
      <c r="M91" s="15"/>
      <c r="N91" s="15"/>
      <c r="O91" s="15"/>
      <c r="P91" s="5"/>
      <c r="Q91" s="12"/>
    </row>
    <row r="92" spans="1:18" ht="12" customHeight="1" x14ac:dyDescent="0.25">
      <c r="A92" s="11" t="s">
        <v>134</v>
      </c>
      <c r="E92" s="8"/>
      <c r="F92" s="8"/>
      <c r="G92" s="15"/>
      <c r="H92" s="15"/>
      <c r="I92" s="15"/>
      <c r="J92" s="15"/>
      <c r="K92" s="15"/>
      <c r="L92" s="15"/>
      <c r="M92" s="15"/>
      <c r="N92" s="15"/>
      <c r="O92" s="15"/>
      <c r="P92" s="5"/>
      <c r="Q92" s="12"/>
    </row>
    <row r="93" spans="1:18" ht="12" customHeight="1" x14ac:dyDescent="0.25">
      <c r="A93" s="21" t="s">
        <v>306</v>
      </c>
      <c r="B93" s="21" t="s">
        <v>316</v>
      </c>
      <c r="C93" s="21" t="s">
        <v>307</v>
      </c>
      <c r="D93" s="21" t="s">
        <v>308</v>
      </c>
      <c r="E93" s="21" t="s">
        <v>309</v>
      </c>
      <c r="F93" s="21" t="s">
        <v>310</v>
      </c>
      <c r="G93" s="22" t="s">
        <v>311</v>
      </c>
      <c r="H93" s="22" t="s">
        <v>312</v>
      </c>
      <c r="I93" s="22" t="s">
        <v>313</v>
      </c>
      <c r="J93" s="22" t="s">
        <v>0</v>
      </c>
      <c r="K93" s="22" t="s">
        <v>1</v>
      </c>
      <c r="L93" s="22" t="s">
        <v>2</v>
      </c>
      <c r="M93" s="22" t="s">
        <v>314</v>
      </c>
      <c r="N93" s="22" t="s">
        <v>404</v>
      </c>
      <c r="O93" s="22" t="s">
        <v>315</v>
      </c>
      <c r="P93" s="5"/>
      <c r="Q93" s="12"/>
    </row>
    <row r="94" spans="1:18" ht="12" customHeight="1" x14ac:dyDescent="0.25">
      <c r="A94" s="5" t="s">
        <v>135</v>
      </c>
      <c r="B94" s="5" t="s">
        <v>136</v>
      </c>
      <c r="C94" s="5" t="s">
        <v>252</v>
      </c>
      <c r="D94" s="5" t="s">
        <v>250</v>
      </c>
      <c r="E94" s="8">
        <v>45901</v>
      </c>
      <c r="F94" s="8">
        <v>46082</v>
      </c>
      <c r="G94" s="15">
        <v>128000</v>
      </c>
      <c r="H94" s="15">
        <v>0</v>
      </c>
      <c r="I94" s="15">
        <v>128000</v>
      </c>
      <c r="J94" s="15">
        <v>3673.6</v>
      </c>
      <c r="K94" s="15">
        <v>18691.669999999998</v>
      </c>
      <c r="L94" s="15">
        <v>3891.2</v>
      </c>
      <c r="M94" s="15">
        <v>25</v>
      </c>
      <c r="N94" s="15">
        <f t="shared" si="11"/>
        <v>26281.469999999998</v>
      </c>
      <c r="O94" s="15">
        <f t="shared" si="12"/>
        <v>101718.53</v>
      </c>
      <c r="P94" s="5"/>
      <c r="Q94" s="12"/>
    </row>
    <row r="95" spans="1:18" ht="12" customHeight="1" x14ac:dyDescent="0.25">
      <c r="A95" s="5" t="s">
        <v>137</v>
      </c>
      <c r="B95" s="5" t="s">
        <v>138</v>
      </c>
      <c r="C95" s="5" t="s">
        <v>252</v>
      </c>
      <c r="D95" s="5" t="s">
        <v>251</v>
      </c>
      <c r="E95" s="8">
        <v>45962</v>
      </c>
      <c r="F95" s="8">
        <v>46143</v>
      </c>
      <c r="G95" s="15">
        <v>55000</v>
      </c>
      <c r="H95" s="15">
        <v>0</v>
      </c>
      <c r="I95" s="15">
        <v>55000</v>
      </c>
      <c r="J95" s="15">
        <v>1578.5</v>
      </c>
      <c r="K95" s="15">
        <v>2559.6799999999998</v>
      </c>
      <c r="L95" s="15">
        <v>1672</v>
      </c>
      <c r="M95" s="15">
        <v>25</v>
      </c>
      <c r="N95" s="15">
        <f t="shared" si="11"/>
        <v>5835.18</v>
      </c>
      <c r="O95" s="15">
        <f t="shared" si="12"/>
        <v>49164.82</v>
      </c>
      <c r="P95" s="5"/>
      <c r="Q95" s="12"/>
    </row>
    <row r="96" spans="1:18" ht="12" customHeight="1" thickBot="1" x14ac:dyDescent="0.3">
      <c r="D96" s="24">
        <v>2</v>
      </c>
      <c r="E96" s="19"/>
      <c r="F96" s="19"/>
      <c r="G96" s="19">
        <f t="shared" ref="G96:O96" si="16">SUM(G94:G95)</f>
        <v>183000</v>
      </c>
      <c r="H96" s="19">
        <f t="shared" si="16"/>
        <v>0</v>
      </c>
      <c r="I96" s="19">
        <f t="shared" si="16"/>
        <v>183000</v>
      </c>
      <c r="J96" s="19">
        <f t="shared" si="16"/>
        <v>5252.1</v>
      </c>
      <c r="K96" s="19">
        <f t="shared" si="16"/>
        <v>21251.35</v>
      </c>
      <c r="L96" s="19">
        <f t="shared" si="16"/>
        <v>5563.2</v>
      </c>
      <c r="M96" s="19">
        <f t="shared" si="16"/>
        <v>50</v>
      </c>
      <c r="N96" s="19">
        <f t="shared" si="16"/>
        <v>32116.649999999998</v>
      </c>
      <c r="O96" s="19">
        <f t="shared" si="16"/>
        <v>150883.35</v>
      </c>
      <c r="P96" s="5"/>
      <c r="Q96" s="12"/>
    </row>
    <row r="97" spans="1:18" ht="12" customHeight="1" x14ac:dyDescent="0.25">
      <c r="H97" s="5"/>
      <c r="J97" s="15"/>
      <c r="K97" s="15"/>
      <c r="L97" s="15"/>
      <c r="M97" s="15"/>
      <c r="N97" s="15"/>
      <c r="O97" s="15"/>
      <c r="P97" s="5"/>
      <c r="Q97" s="12"/>
    </row>
    <row r="98" spans="1:18" ht="12" customHeight="1" x14ac:dyDescent="0.25">
      <c r="H98" s="5"/>
      <c r="J98" s="15"/>
      <c r="K98" s="15"/>
      <c r="L98" s="15"/>
      <c r="M98" s="15"/>
      <c r="N98" s="15"/>
      <c r="O98" s="15"/>
      <c r="P98" s="5"/>
      <c r="Q98" s="12"/>
    </row>
    <row r="99" spans="1:18" ht="12" customHeight="1" x14ac:dyDescent="0.25">
      <c r="A99" s="11" t="s">
        <v>205</v>
      </c>
      <c r="E99" s="8"/>
      <c r="F99" s="8"/>
      <c r="G99" s="15"/>
      <c r="H99" s="15"/>
      <c r="I99" s="15"/>
      <c r="J99" s="15"/>
      <c r="K99" s="15"/>
      <c r="L99" s="15"/>
      <c r="M99" s="15"/>
      <c r="N99" s="15"/>
      <c r="O99" s="15"/>
      <c r="P99" s="5"/>
      <c r="Q99" s="12"/>
    </row>
    <row r="100" spans="1:18" ht="12" customHeight="1" x14ac:dyDescent="0.25">
      <c r="A100" s="21" t="s">
        <v>306</v>
      </c>
      <c r="B100" s="21" t="s">
        <v>316</v>
      </c>
      <c r="C100" s="21" t="s">
        <v>307</v>
      </c>
      <c r="D100" s="21" t="s">
        <v>308</v>
      </c>
      <c r="E100" s="21" t="s">
        <v>309</v>
      </c>
      <c r="F100" s="21" t="s">
        <v>310</v>
      </c>
      <c r="G100" s="22" t="s">
        <v>311</v>
      </c>
      <c r="H100" s="22" t="s">
        <v>312</v>
      </c>
      <c r="I100" s="22" t="s">
        <v>313</v>
      </c>
      <c r="J100" s="22" t="s">
        <v>0</v>
      </c>
      <c r="K100" s="22" t="s">
        <v>1</v>
      </c>
      <c r="L100" s="22" t="s">
        <v>2</v>
      </c>
      <c r="M100" s="22" t="s">
        <v>314</v>
      </c>
      <c r="N100" s="22" t="s">
        <v>404</v>
      </c>
      <c r="O100" s="22" t="s">
        <v>315</v>
      </c>
      <c r="P100" s="5"/>
      <c r="Q100" s="12"/>
    </row>
    <row r="101" spans="1:18" ht="12" customHeight="1" x14ac:dyDescent="0.25">
      <c r="A101" s="5" t="s">
        <v>207</v>
      </c>
      <c r="B101" s="5" t="s">
        <v>46</v>
      </c>
      <c r="C101" s="5" t="s">
        <v>252</v>
      </c>
      <c r="D101" s="5" t="s">
        <v>250</v>
      </c>
      <c r="E101" s="8">
        <v>45962</v>
      </c>
      <c r="F101" s="8">
        <v>46143</v>
      </c>
      <c r="G101" s="15">
        <v>76000</v>
      </c>
      <c r="H101" s="15">
        <v>0</v>
      </c>
      <c r="I101" s="15">
        <f t="shared" ref="I101:I127" si="17">+G101+H101</f>
        <v>76000</v>
      </c>
      <c r="J101" s="15">
        <v>2181.1999999999998</v>
      </c>
      <c r="K101" s="15">
        <v>6497.56</v>
      </c>
      <c r="L101" s="15">
        <v>2310.4</v>
      </c>
      <c r="M101" s="15">
        <v>25</v>
      </c>
      <c r="N101" s="15">
        <f t="shared" si="11"/>
        <v>11014.16</v>
      </c>
      <c r="O101" s="15">
        <f t="shared" si="12"/>
        <v>64985.84</v>
      </c>
      <c r="P101" s="5"/>
      <c r="Q101" s="12"/>
    </row>
    <row r="102" spans="1:18" ht="12" customHeight="1" x14ac:dyDescent="0.25">
      <c r="A102" s="5" t="s">
        <v>320</v>
      </c>
      <c r="B102" s="5" t="s">
        <v>46</v>
      </c>
      <c r="C102" s="5" t="s">
        <v>252</v>
      </c>
      <c r="D102" s="5" t="s">
        <v>250</v>
      </c>
      <c r="E102" s="8">
        <v>45809</v>
      </c>
      <c r="F102" s="8">
        <v>45992</v>
      </c>
      <c r="G102" s="15">
        <v>76000</v>
      </c>
      <c r="H102" s="15">
        <v>0</v>
      </c>
      <c r="I102" s="15">
        <f t="shared" si="17"/>
        <v>76000</v>
      </c>
      <c r="J102" s="15">
        <v>2181.1999999999998</v>
      </c>
      <c r="K102" s="15">
        <v>6497.56</v>
      </c>
      <c r="L102" s="15">
        <v>2310.4</v>
      </c>
      <c r="M102" s="15">
        <v>25</v>
      </c>
      <c r="N102" s="15">
        <f t="shared" si="11"/>
        <v>11014.16</v>
      </c>
      <c r="O102" s="15">
        <f t="shared" si="12"/>
        <v>64985.84</v>
      </c>
      <c r="P102" s="5"/>
      <c r="Q102" s="12"/>
    </row>
    <row r="103" spans="1:18" s="5" customFormat="1" ht="15" x14ac:dyDescent="0.25">
      <c r="A103" s="5" t="s">
        <v>360</v>
      </c>
      <c r="B103" s="5" t="s">
        <v>46</v>
      </c>
      <c r="C103" s="5" t="s">
        <v>252</v>
      </c>
      <c r="D103" s="5" t="s">
        <v>250</v>
      </c>
      <c r="E103" s="8">
        <v>45839</v>
      </c>
      <c r="F103" s="8">
        <v>46023</v>
      </c>
      <c r="G103" s="15">
        <v>76000</v>
      </c>
      <c r="H103" s="5">
        <v>0</v>
      </c>
      <c r="I103" s="15">
        <f t="shared" si="17"/>
        <v>76000</v>
      </c>
      <c r="J103" s="15">
        <v>2181.1999999999998</v>
      </c>
      <c r="K103" s="15">
        <v>6497.56</v>
      </c>
      <c r="L103" s="15">
        <v>2310.4</v>
      </c>
      <c r="M103" s="15">
        <v>37103.85</v>
      </c>
      <c r="N103" s="15">
        <f t="shared" si="11"/>
        <v>48093.009999999995</v>
      </c>
      <c r="O103" s="15">
        <f t="shared" si="12"/>
        <v>27906.990000000005</v>
      </c>
      <c r="Q103" s="12"/>
      <c r="R103" s="1"/>
    </row>
    <row r="104" spans="1:18" s="5" customFormat="1" ht="15" x14ac:dyDescent="0.25">
      <c r="A104" s="5" t="s">
        <v>361</v>
      </c>
      <c r="B104" s="5" t="s">
        <v>46</v>
      </c>
      <c r="C104" s="5" t="s">
        <v>252</v>
      </c>
      <c r="D104" s="5" t="s">
        <v>251</v>
      </c>
      <c r="E104" s="8">
        <v>45839</v>
      </c>
      <c r="F104" s="8">
        <v>46023</v>
      </c>
      <c r="G104" s="15">
        <v>76000</v>
      </c>
      <c r="H104" s="5">
        <v>0</v>
      </c>
      <c r="I104" s="15">
        <f t="shared" si="17"/>
        <v>76000</v>
      </c>
      <c r="J104" s="15">
        <v>2181.1999999999998</v>
      </c>
      <c r="K104" s="15">
        <v>6497.56</v>
      </c>
      <c r="L104" s="15">
        <v>2310.4</v>
      </c>
      <c r="M104" s="15">
        <v>25</v>
      </c>
      <c r="N104" s="15">
        <f t="shared" si="11"/>
        <v>11014.16</v>
      </c>
      <c r="O104" s="15">
        <f t="shared" si="12"/>
        <v>64985.84</v>
      </c>
      <c r="Q104" s="12"/>
      <c r="R104" s="1"/>
    </row>
    <row r="105" spans="1:18" s="5" customFormat="1" ht="15" x14ac:dyDescent="0.25">
      <c r="A105" s="5" t="s">
        <v>364</v>
      </c>
      <c r="B105" s="5" t="s">
        <v>46</v>
      </c>
      <c r="C105" s="5" t="s">
        <v>252</v>
      </c>
      <c r="D105" s="5" t="s">
        <v>250</v>
      </c>
      <c r="E105" s="8">
        <v>45839</v>
      </c>
      <c r="F105" s="8">
        <v>46023</v>
      </c>
      <c r="G105" s="15">
        <v>60000</v>
      </c>
      <c r="H105" s="15">
        <v>0</v>
      </c>
      <c r="I105" s="15">
        <f t="shared" si="17"/>
        <v>60000</v>
      </c>
      <c r="J105" s="15">
        <v>1722</v>
      </c>
      <c r="K105" s="15">
        <v>3486.68</v>
      </c>
      <c r="L105" s="15">
        <v>1824</v>
      </c>
      <c r="M105" s="15">
        <v>25</v>
      </c>
      <c r="N105" s="15">
        <f t="shared" si="11"/>
        <v>7057.68</v>
      </c>
      <c r="O105" s="15">
        <f t="shared" si="12"/>
        <v>52942.32</v>
      </c>
      <c r="Q105" s="12"/>
    </row>
    <row r="106" spans="1:18" customFormat="1" ht="15" x14ac:dyDescent="0.25">
      <c r="A106" s="5" t="s">
        <v>362</v>
      </c>
      <c r="B106" s="5" t="s">
        <v>13</v>
      </c>
      <c r="C106" s="5" t="s">
        <v>252</v>
      </c>
      <c r="D106" s="5" t="s">
        <v>250</v>
      </c>
      <c r="E106" s="8">
        <v>45839</v>
      </c>
      <c r="F106" s="8">
        <v>46023</v>
      </c>
      <c r="G106" s="15">
        <v>60000</v>
      </c>
      <c r="H106" s="15">
        <v>0</v>
      </c>
      <c r="I106" s="15">
        <f t="shared" si="17"/>
        <v>60000</v>
      </c>
      <c r="J106" s="15">
        <v>1722</v>
      </c>
      <c r="K106" s="15">
        <v>3486.68</v>
      </c>
      <c r="L106" s="15">
        <v>1824</v>
      </c>
      <c r="M106" s="15">
        <v>25</v>
      </c>
      <c r="N106" s="15">
        <f t="shared" si="11"/>
        <v>7057.68</v>
      </c>
      <c r="O106" s="15">
        <f t="shared" si="12"/>
        <v>52942.32</v>
      </c>
      <c r="P106" s="5"/>
      <c r="R106" s="5"/>
    </row>
    <row r="107" spans="1:18" customFormat="1" ht="15" x14ac:dyDescent="0.25">
      <c r="A107" s="5" t="s">
        <v>363</v>
      </c>
      <c r="B107" s="5" t="s">
        <v>13</v>
      </c>
      <c r="C107" s="5" t="s">
        <v>252</v>
      </c>
      <c r="D107" s="5" t="s">
        <v>250</v>
      </c>
      <c r="E107" s="8">
        <v>45839</v>
      </c>
      <c r="F107" s="8">
        <v>46023</v>
      </c>
      <c r="G107" s="15">
        <v>60000</v>
      </c>
      <c r="H107" s="5">
        <v>0</v>
      </c>
      <c r="I107" s="15">
        <f t="shared" si="17"/>
        <v>60000</v>
      </c>
      <c r="J107" s="15">
        <v>1722</v>
      </c>
      <c r="K107" s="15">
        <v>3486.68</v>
      </c>
      <c r="L107" s="15">
        <v>1824</v>
      </c>
      <c r="M107" s="15">
        <v>25</v>
      </c>
      <c r="N107" s="15">
        <f t="shared" si="11"/>
        <v>7057.68</v>
      </c>
      <c r="O107" s="15">
        <f t="shared" si="12"/>
        <v>52942.32</v>
      </c>
      <c r="P107" s="5"/>
      <c r="Q107" s="12"/>
      <c r="R107" s="5"/>
    </row>
    <row r="108" spans="1:18" ht="12" customHeight="1" x14ac:dyDescent="0.25">
      <c r="A108" s="5" t="s">
        <v>215</v>
      </c>
      <c r="B108" s="5" t="s">
        <v>145</v>
      </c>
      <c r="C108" s="5" t="s">
        <v>252</v>
      </c>
      <c r="D108" s="5" t="s">
        <v>251</v>
      </c>
      <c r="E108" s="8">
        <v>45870</v>
      </c>
      <c r="F108" s="8">
        <v>46054</v>
      </c>
      <c r="G108" s="15">
        <v>76000</v>
      </c>
      <c r="H108" s="15">
        <v>0</v>
      </c>
      <c r="I108" s="15">
        <f t="shared" si="17"/>
        <v>76000</v>
      </c>
      <c r="J108" s="15">
        <v>2181.1999999999998</v>
      </c>
      <c r="K108" s="15">
        <v>6497.56</v>
      </c>
      <c r="L108" s="15">
        <v>2310.4</v>
      </c>
      <c r="M108" s="15">
        <v>25</v>
      </c>
      <c r="N108" s="15">
        <f t="shared" si="11"/>
        <v>11014.16</v>
      </c>
      <c r="O108" s="15">
        <f t="shared" si="12"/>
        <v>64985.84</v>
      </c>
      <c r="P108" s="5"/>
      <c r="Q108" s="12"/>
      <c r="R108"/>
    </row>
    <row r="109" spans="1:18" ht="12" customHeight="1" x14ac:dyDescent="0.25">
      <c r="A109" s="5" t="s">
        <v>217</v>
      </c>
      <c r="B109" s="5" t="s">
        <v>145</v>
      </c>
      <c r="C109" s="5" t="s">
        <v>252</v>
      </c>
      <c r="D109" s="5" t="s">
        <v>251</v>
      </c>
      <c r="E109" s="8">
        <v>45870</v>
      </c>
      <c r="F109" s="8">
        <v>46054</v>
      </c>
      <c r="G109" s="15">
        <v>76000</v>
      </c>
      <c r="H109" s="15">
        <v>0</v>
      </c>
      <c r="I109" s="15">
        <f t="shared" si="17"/>
        <v>76000</v>
      </c>
      <c r="J109" s="15">
        <v>2181.1999999999998</v>
      </c>
      <c r="K109" s="15">
        <v>6497.56</v>
      </c>
      <c r="L109" s="15">
        <v>2310.4</v>
      </c>
      <c r="M109" s="15">
        <v>25</v>
      </c>
      <c r="N109" s="15">
        <f t="shared" si="11"/>
        <v>11014.16</v>
      </c>
      <c r="O109" s="15">
        <f t="shared" si="12"/>
        <v>64985.84</v>
      </c>
      <c r="P109" s="5"/>
      <c r="Q109" s="12"/>
      <c r="R109"/>
    </row>
    <row r="110" spans="1:18" ht="12" customHeight="1" x14ac:dyDescent="0.25">
      <c r="A110" s="5" t="s">
        <v>365</v>
      </c>
      <c r="B110" s="5" t="s">
        <v>145</v>
      </c>
      <c r="C110" s="5" t="s">
        <v>252</v>
      </c>
      <c r="D110" s="5" t="s">
        <v>251</v>
      </c>
      <c r="E110" s="8">
        <v>45839</v>
      </c>
      <c r="F110" s="8">
        <v>46023</v>
      </c>
      <c r="G110" s="15">
        <v>76000</v>
      </c>
      <c r="H110" s="15"/>
      <c r="I110" s="15">
        <f t="shared" si="17"/>
        <v>76000</v>
      </c>
      <c r="J110" s="15">
        <v>2181.1999999999998</v>
      </c>
      <c r="K110" s="15">
        <v>6497.56</v>
      </c>
      <c r="L110" s="15">
        <v>2310.4</v>
      </c>
      <c r="M110" s="15">
        <v>25</v>
      </c>
      <c r="N110" s="15">
        <f t="shared" si="11"/>
        <v>11014.16</v>
      </c>
      <c r="O110" s="15">
        <f t="shared" si="12"/>
        <v>64985.84</v>
      </c>
      <c r="P110" s="5"/>
      <c r="Q110" s="12"/>
    </row>
    <row r="111" spans="1:18" s="3" customFormat="1" ht="12" customHeight="1" x14ac:dyDescent="0.25">
      <c r="A111" s="10" t="s">
        <v>206</v>
      </c>
      <c r="B111" s="10" t="s">
        <v>145</v>
      </c>
      <c r="C111" s="10" t="s">
        <v>252</v>
      </c>
      <c r="D111" s="10" t="s">
        <v>251</v>
      </c>
      <c r="E111" s="8">
        <v>45901</v>
      </c>
      <c r="F111" s="8">
        <v>46082</v>
      </c>
      <c r="G111" s="15">
        <v>76000</v>
      </c>
      <c r="H111" s="15">
        <v>0</v>
      </c>
      <c r="I111" s="15">
        <f>+G111+H111</f>
        <v>76000</v>
      </c>
      <c r="J111" s="15">
        <v>2181.1999999999998</v>
      </c>
      <c r="K111" s="15">
        <v>6497.56</v>
      </c>
      <c r="L111" s="15">
        <v>2310.4</v>
      </c>
      <c r="M111" s="15">
        <v>25</v>
      </c>
      <c r="N111" s="15">
        <f t="shared" si="11"/>
        <v>11014.16</v>
      </c>
      <c r="O111" s="15">
        <f t="shared" si="12"/>
        <v>64985.84</v>
      </c>
      <c r="P111" s="10"/>
      <c r="Q111" s="27"/>
    </row>
    <row r="112" spans="1:18" ht="12" customHeight="1" x14ac:dyDescent="0.25">
      <c r="A112" s="5" t="s">
        <v>265</v>
      </c>
      <c r="B112" s="5" t="s">
        <v>210</v>
      </c>
      <c r="C112" s="5" t="s">
        <v>252</v>
      </c>
      <c r="D112" s="5" t="s">
        <v>251</v>
      </c>
      <c r="E112" s="8">
        <v>45962</v>
      </c>
      <c r="F112" s="8">
        <v>46143</v>
      </c>
      <c r="G112" s="15">
        <v>76000</v>
      </c>
      <c r="H112" s="15">
        <v>0</v>
      </c>
      <c r="I112" s="15">
        <f t="shared" si="17"/>
        <v>76000</v>
      </c>
      <c r="J112" s="15">
        <v>2181.1999999999998</v>
      </c>
      <c r="K112" s="15">
        <v>6497.56</v>
      </c>
      <c r="L112" s="15">
        <v>2310.4</v>
      </c>
      <c r="M112" s="15">
        <v>25</v>
      </c>
      <c r="N112" s="15">
        <f t="shared" si="11"/>
        <v>11014.16</v>
      </c>
      <c r="O112" s="15">
        <f t="shared" si="12"/>
        <v>64985.84</v>
      </c>
      <c r="P112" s="5"/>
      <c r="Q112" s="12"/>
    </row>
    <row r="113" spans="1:18" ht="12" customHeight="1" x14ac:dyDescent="0.25">
      <c r="A113" s="5" t="s">
        <v>220</v>
      </c>
      <c r="B113" s="5" t="s">
        <v>210</v>
      </c>
      <c r="C113" s="5" t="s">
        <v>252</v>
      </c>
      <c r="D113" s="5" t="s">
        <v>250</v>
      </c>
      <c r="E113" s="8">
        <v>45901</v>
      </c>
      <c r="F113" s="8">
        <v>46082</v>
      </c>
      <c r="G113" s="15">
        <v>76000</v>
      </c>
      <c r="H113" s="15">
        <v>0</v>
      </c>
      <c r="I113" s="15">
        <f t="shared" si="17"/>
        <v>76000</v>
      </c>
      <c r="J113" s="15">
        <v>2181.1999999999998</v>
      </c>
      <c r="K113" s="15">
        <v>6497.56</v>
      </c>
      <c r="L113" s="15">
        <v>2310.4</v>
      </c>
      <c r="M113" s="15">
        <v>25</v>
      </c>
      <c r="N113" s="15">
        <f t="shared" si="11"/>
        <v>11014.16</v>
      </c>
      <c r="O113" s="15">
        <f t="shared" si="12"/>
        <v>64985.84</v>
      </c>
      <c r="P113" s="5"/>
      <c r="Q113" s="12"/>
    </row>
    <row r="114" spans="1:18" ht="12" customHeight="1" x14ac:dyDescent="0.25">
      <c r="A114" s="5" t="s">
        <v>209</v>
      </c>
      <c r="B114" s="5" t="s">
        <v>210</v>
      </c>
      <c r="C114" s="5" t="s">
        <v>252</v>
      </c>
      <c r="D114" s="5" t="s">
        <v>251</v>
      </c>
      <c r="E114" s="8">
        <v>45962</v>
      </c>
      <c r="F114" s="8">
        <v>46143</v>
      </c>
      <c r="G114" s="15">
        <v>76000</v>
      </c>
      <c r="H114" s="15">
        <v>0</v>
      </c>
      <c r="I114" s="15">
        <f t="shared" si="17"/>
        <v>76000</v>
      </c>
      <c r="J114" s="15">
        <v>2181.1999999999998</v>
      </c>
      <c r="K114" s="15">
        <v>6497.56</v>
      </c>
      <c r="L114" s="15">
        <v>2310.4</v>
      </c>
      <c r="M114" s="15">
        <v>1025</v>
      </c>
      <c r="N114" s="15">
        <f t="shared" si="11"/>
        <v>12014.16</v>
      </c>
      <c r="O114" s="15">
        <f t="shared" si="12"/>
        <v>63985.84</v>
      </c>
      <c r="P114" s="5"/>
      <c r="Q114" s="12"/>
    </row>
    <row r="115" spans="1:18" ht="12" customHeight="1" x14ac:dyDescent="0.25">
      <c r="A115" s="5" t="s">
        <v>211</v>
      </c>
      <c r="B115" s="5" t="s">
        <v>212</v>
      </c>
      <c r="C115" s="5" t="s">
        <v>252</v>
      </c>
      <c r="D115" s="5" t="s">
        <v>251</v>
      </c>
      <c r="E115" s="8">
        <v>45962</v>
      </c>
      <c r="F115" s="8">
        <v>46143</v>
      </c>
      <c r="G115" s="15">
        <v>40000</v>
      </c>
      <c r="H115" s="15">
        <v>0</v>
      </c>
      <c r="I115" s="15">
        <f t="shared" si="17"/>
        <v>40000</v>
      </c>
      <c r="J115" s="15">
        <v>1148</v>
      </c>
      <c r="K115" s="15">
        <v>185.33</v>
      </c>
      <c r="L115" s="15">
        <v>1216</v>
      </c>
      <c r="M115" s="15">
        <v>1740.46</v>
      </c>
      <c r="N115" s="15">
        <f t="shared" si="11"/>
        <v>4289.79</v>
      </c>
      <c r="O115" s="15">
        <f t="shared" si="12"/>
        <v>35710.21</v>
      </c>
      <c r="P115" s="5"/>
      <c r="Q115" s="12"/>
    </row>
    <row r="116" spans="1:18" ht="12" customHeight="1" x14ac:dyDescent="0.25">
      <c r="A116" s="5" t="s">
        <v>218</v>
      </c>
      <c r="B116" s="5" t="s">
        <v>9</v>
      </c>
      <c r="C116" s="5" t="s">
        <v>252</v>
      </c>
      <c r="D116" s="5" t="s">
        <v>251</v>
      </c>
      <c r="E116" s="8">
        <v>45870</v>
      </c>
      <c r="F116" s="8">
        <v>46054</v>
      </c>
      <c r="G116" s="15">
        <v>55000</v>
      </c>
      <c r="H116" s="15">
        <v>0</v>
      </c>
      <c r="I116" s="15">
        <f t="shared" si="17"/>
        <v>55000</v>
      </c>
      <c r="J116" s="15">
        <v>1578.5</v>
      </c>
      <c r="K116" s="15">
        <v>2559.6799999999998</v>
      </c>
      <c r="L116" s="15">
        <v>1672</v>
      </c>
      <c r="M116" s="15">
        <v>25</v>
      </c>
      <c r="N116" s="15">
        <f t="shared" si="11"/>
        <v>5835.18</v>
      </c>
      <c r="O116" s="15">
        <f t="shared" si="12"/>
        <v>49164.82</v>
      </c>
      <c r="P116" s="5"/>
      <c r="Q116" s="12"/>
    </row>
    <row r="117" spans="1:18" ht="12" customHeight="1" x14ac:dyDescent="0.25">
      <c r="A117" s="5" t="s">
        <v>378</v>
      </c>
      <c r="B117" s="5" t="s">
        <v>9</v>
      </c>
      <c r="C117" s="5" t="s">
        <v>252</v>
      </c>
      <c r="D117" s="5" t="s">
        <v>251</v>
      </c>
      <c r="E117" s="8">
        <v>45901</v>
      </c>
      <c r="F117" s="8">
        <v>46082</v>
      </c>
      <c r="G117" s="15">
        <v>55000</v>
      </c>
      <c r="H117" s="15"/>
      <c r="I117" s="15">
        <f>+G117</f>
        <v>55000</v>
      </c>
      <c r="J117" s="15">
        <v>1578.5</v>
      </c>
      <c r="K117" s="15">
        <v>2559.6799999999998</v>
      </c>
      <c r="L117" s="15">
        <v>1672</v>
      </c>
      <c r="M117" s="15">
        <v>25</v>
      </c>
      <c r="N117" s="15">
        <f t="shared" si="11"/>
        <v>5835.18</v>
      </c>
      <c r="O117" s="15">
        <f t="shared" si="12"/>
        <v>49164.82</v>
      </c>
      <c r="P117" s="5"/>
      <c r="Q117" s="12"/>
    </row>
    <row r="118" spans="1:18" ht="12" customHeight="1" x14ac:dyDescent="0.25">
      <c r="A118" s="5" t="s">
        <v>379</v>
      </c>
      <c r="B118" s="5" t="s">
        <v>9</v>
      </c>
      <c r="C118" s="5" t="s">
        <v>252</v>
      </c>
      <c r="D118" s="5" t="s">
        <v>251</v>
      </c>
      <c r="E118" s="8">
        <v>45902</v>
      </c>
      <c r="F118" s="8">
        <v>46083</v>
      </c>
      <c r="G118" s="15">
        <v>55000</v>
      </c>
      <c r="H118" s="15"/>
      <c r="I118" s="15">
        <f>+G118</f>
        <v>55000</v>
      </c>
      <c r="J118" s="15">
        <v>1578.5</v>
      </c>
      <c r="K118" s="15">
        <v>2559.6799999999998</v>
      </c>
      <c r="L118" s="15">
        <v>1672</v>
      </c>
      <c r="M118" s="15">
        <v>25</v>
      </c>
      <c r="N118" s="15">
        <f t="shared" si="11"/>
        <v>5835.18</v>
      </c>
      <c r="O118" s="15">
        <f t="shared" si="12"/>
        <v>49164.82</v>
      </c>
      <c r="P118" s="5"/>
      <c r="Q118" s="12"/>
    </row>
    <row r="119" spans="1:18" ht="12" customHeight="1" x14ac:dyDescent="0.25">
      <c r="A119" s="5" t="s">
        <v>214</v>
      </c>
      <c r="B119" s="5" t="s">
        <v>208</v>
      </c>
      <c r="C119" s="5" t="s">
        <v>252</v>
      </c>
      <c r="D119" s="5" t="s">
        <v>250</v>
      </c>
      <c r="E119" s="8">
        <v>45901</v>
      </c>
      <c r="F119" s="8">
        <v>46082</v>
      </c>
      <c r="G119" s="15">
        <v>30000</v>
      </c>
      <c r="H119" s="15">
        <v>0</v>
      </c>
      <c r="I119" s="15">
        <f t="shared" si="17"/>
        <v>30000</v>
      </c>
      <c r="J119" s="15">
        <v>861</v>
      </c>
      <c r="K119" s="15">
        <v>0</v>
      </c>
      <c r="L119" s="15">
        <v>912</v>
      </c>
      <c r="M119" s="15">
        <v>25</v>
      </c>
      <c r="N119" s="15">
        <f t="shared" si="11"/>
        <v>1798</v>
      </c>
      <c r="O119" s="15">
        <f t="shared" si="12"/>
        <v>28202</v>
      </c>
      <c r="P119" s="5"/>
      <c r="Q119" s="12"/>
    </row>
    <row r="120" spans="1:18" ht="12" customHeight="1" x14ac:dyDescent="0.25">
      <c r="A120" s="5" t="s">
        <v>213</v>
      </c>
      <c r="B120" s="5" t="s">
        <v>208</v>
      </c>
      <c r="C120" s="5" t="s">
        <v>252</v>
      </c>
      <c r="D120" s="5" t="s">
        <v>251</v>
      </c>
      <c r="E120" s="8">
        <v>45870</v>
      </c>
      <c r="F120" s="8">
        <v>46054</v>
      </c>
      <c r="G120" s="15">
        <v>30000</v>
      </c>
      <c r="H120" s="15">
        <v>0</v>
      </c>
      <c r="I120" s="15">
        <f t="shared" si="17"/>
        <v>30000</v>
      </c>
      <c r="J120" s="15">
        <v>861</v>
      </c>
      <c r="K120" s="15">
        <v>0</v>
      </c>
      <c r="L120" s="15">
        <v>912</v>
      </c>
      <c r="M120" s="15">
        <v>25</v>
      </c>
      <c r="N120" s="15">
        <f t="shared" si="11"/>
        <v>1798</v>
      </c>
      <c r="O120" s="15">
        <f t="shared" si="12"/>
        <v>28202</v>
      </c>
      <c r="P120" s="5"/>
      <c r="Q120" s="12"/>
    </row>
    <row r="121" spans="1:18" ht="12" customHeight="1" x14ac:dyDescent="0.25">
      <c r="A121" s="5" t="s">
        <v>366</v>
      </c>
      <c r="B121" s="5" t="s">
        <v>16</v>
      </c>
      <c r="C121" s="5" t="s">
        <v>252</v>
      </c>
      <c r="D121" s="5" t="s">
        <v>251</v>
      </c>
      <c r="E121" s="8">
        <v>45839</v>
      </c>
      <c r="F121" s="8">
        <v>46023</v>
      </c>
      <c r="G121" s="15">
        <v>55000</v>
      </c>
      <c r="H121" s="15"/>
      <c r="I121" s="15">
        <f t="shared" si="17"/>
        <v>55000</v>
      </c>
      <c r="J121" s="15">
        <v>1578.5</v>
      </c>
      <c r="K121" s="15">
        <v>2559.6799999999998</v>
      </c>
      <c r="L121" s="15">
        <v>1672</v>
      </c>
      <c r="M121" s="15">
        <v>25</v>
      </c>
      <c r="N121" s="15">
        <f t="shared" si="11"/>
        <v>5835.18</v>
      </c>
      <c r="O121" s="15">
        <f t="shared" si="12"/>
        <v>49164.82</v>
      </c>
      <c r="P121" s="5"/>
      <c r="Q121" s="12"/>
    </row>
    <row r="122" spans="1:18" s="5" customFormat="1" ht="15" x14ac:dyDescent="0.25">
      <c r="A122" s="5" t="s">
        <v>367</v>
      </c>
      <c r="B122" s="5" t="s">
        <v>9</v>
      </c>
      <c r="C122" s="5" t="s">
        <v>252</v>
      </c>
      <c r="D122" s="5" t="s">
        <v>251</v>
      </c>
      <c r="E122" s="8">
        <v>45839</v>
      </c>
      <c r="F122" s="8">
        <v>46023</v>
      </c>
      <c r="G122" s="7">
        <v>55000</v>
      </c>
      <c r="H122" s="7">
        <v>0</v>
      </c>
      <c r="I122" s="15">
        <f t="shared" si="17"/>
        <v>55000</v>
      </c>
      <c r="J122" s="15">
        <v>1578.5</v>
      </c>
      <c r="K122" s="15">
        <v>2559.6799999999998</v>
      </c>
      <c r="L122" s="15">
        <v>1672</v>
      </c>
      <c r="M122" s="15">
        <v>25</v>
      </c>
      <c r="N122" s="15">
        <f t="shared" si="11"/>
        <v>5835.18</v>
      </c>
      <c r="O122" s="15">
        <f t="shared" si="12"/>
        <v>49164.82</v>
      </c>
      <c r="Q122" s="12"/>
      <c r="R122" s="1"/>
    </row>
    <row r="123" spans="1:18" s="5" customFormat="1" ht="15" x14ac:dyDescent="0.25">
      <c r="A123" s="5" t="s">
        <v>368</v>
      </c>
      <c r="B123" s="5" t="s">
        <v>9</v>
      </c>
      <c r="C123" s="5" t="s">
        <v>252</v>
      </c>
      <c r="D123" s="5" t="s">
        <v>251</v>
      </c>
      <c r="E123" s="8">
        <v>45870</v>
      </c>
      <c r="F123" s="8">
        <v>46054</v>
      </c>
      <c r="G123" s="7">
        <v>55000</v>
      </c>
      <c r="H123" s="7">
        <v>0</v>
      </c>
      <c r="I123" s="15">
        <f t="shared" si="17"/>
        <v>55000</v>
      </c>
      <c r="J123" s="15">
        <v>1578.5</v>
      </c>
      <c r="K123" s="15">
        <v>2559.6799999999998</v>
      </c>
      <c r="L123" s="15">
        <v>1672</v>
      </c>
      <c r="M123" s="15">
        <v>25</v>
      </c>
      <c r="N123" s="15">
        <f t="shared" si="11"/>
        <v>5835.18</v>
      </c>
      <c r="O123" s="15">
        <f t="shared" si="12"/>
        <v>49164.82</v>
      </c>
      <c r="Q123" s="12"/>
      <c r="R123" s="1"/>
    </row>
    <row r="124" spans="1:18" s="5" customFormat="1" ht="15" x14ac:dyDescent="0.25">
      <c r="A124" s="5" t="s">
        <v>369</v>
      </c>
      <c r="B124" s="5" t="s">
        <v>9</v>
      </c>
      <c r="C124" s="5" t="s">
        <v>252</v>
      </c>
      <c r="D124" s="5" t="s">
        <v>251</v>
      </c>
      <c r="E124" s="8">
        <v>45870</v>
      </c>
      <c r="F124" s="8">
        <v>46054</v>
      </c>
      <c r="G124" s="7">
        <v>30000</v>
      </c>
      <c r="H124" s="7">
        <v>0</v>
      </c>
      <c r="I124" s="15">
        <f t="shared" si="17"/>
        <v>30000</v>
      </c>
      <c r="J124" s="15">
        <v>861</v>
      </c>
      <c r="K124" s="15">
        <v>0</v>
      </c>
      <c r="L124" s="15">
        <v>912</v>
      </c>
      <c r="M124" s="15">
        <v>25</v>
      </c>
      <c r="N124" s="15">
        <f t="shared" si="11"/>
        <v>1798</v>
      </c>
      <c r="O124" s="15">
        <f t="shared" si="12"/>
        <v>28202</v>
      </c>
      <c r="Q124" s="12"/>
    </row>
    <row r="125" spans="1:18" ht="12" customHeight="1" x14ac:dyDescent="0.25">
      <c r="A125" s="5" t="s">
        <v>216</v>
      </c>
      <c r="B125" s="5" t="s">
        <v>9</v>
      </c>
      <c r="C125" s="5" t="s">
        <v>252</v>
      </c>
      <c r="D125" s="5" t="s">
        <v>251</v>
      </c>
      <c r="E125" s="8">
        <v>45931</v>
      </c>
      <c r="F125" s="8">
        <v>46113</v>
      </c>
      <c r="G125" s="15">
        <v>40000</v>
      </c>
      <c r="H125" s="15">
        <v>0</v>
      </c>
      <c r="I125" s="15">
        <f t="shared" si="17"/>
        <v>40000</v>
      </c>
      <c r="J125" s="15">
        <v>1148</v>
      </c>
      <c r="K125" s="15">
        <v>442.65</v>
      </c>
      <c r="L125" s="15">
        <v>1216</v>
      </c>
      <c r="M125" s="15">
        <v>25</v>
      </c>
      <c r="N125" s="15">
        <f t="shared" si="11"/>
        <v>2831.65</v>
      </c>
      <c r="O125" s="15">
        <f t="shared" si="12"/>
        <v>37168.35</v>
      </c>
      <c r="P125" s="5"/>
      <c r="Q125" s="12"/>
      <c r="R125" s="5"/>
    </row>
    <row r="126" spans="1:18" ht="12" customHeight="1" x14ac:dyDescent="0.25">
      <c r="A126" s="5" t="s">
        <v>219</v>
      </c>
      <c r="B126" s="5" t="s">
        <v>9</v>
      </c>
      <c r="C126" s="5" t="s">
        <v>252</v>
      </c>
      <c r="D126" s="5" t="s">
        <v>251</v>
      </c>
      <c r="E126" s="8">
        <v>45901</v>
      </c>
      <c r="F126" s="8">
        <v>46082</v>
      </c>
      <c r="G126" s="15">
        <v>50000</v>
      </c>
      <c r="H126" s="15">
        <v>0</v>
      </c>
      <c r="I126" s="15">
        <f t="shared" si="17"/>
        <v>50000</v>
      </c>
      <c r="J126" s="15">
        <v>1435</v>
      </c>
      <c r="K126" s="15">
        <v>1854</v>
      </c>
      <c r="L126" s="15">
        <v>1520</v>
      </c>
      <c r="M126" s="15">
        <v>25</v>
      </c>
      <c r="N126" s="15">
        <f t="shared" si="11"/>
        <v>4834</v>
      </c>
      <c r="O126" s="15">
        <f t="shared" si="12"/>
        <v>45166</v>
      </c>
      <c r="P126" s="5"/>
      <c r="Q126" s="12"/>
      <c r="R126" s="5"/>
    </row>
    <row r="127" spans="1:18" ht="12" customHeight="1" x14ac:dyDescent="0.25">
      <c r="A127" s="5" t="s">
        <v>394</v>
      </c>
      <c r="B127" s="5" t="s">
        <v>9</v>
      </c>
      <c r="C127" s="5" t="s">
        <v>252</v>
      </c>
      <c r="D127" s="5" t="s">
        <v>251</v>
      </c>
      <c r="E127" s="8">
        <v>45870</v>
      </c>
      <c r="F127" s="8">
        <v>46054</v>
      </c>
      <c r="G127" s="15">
        <v>50000</v>
      </c>
      <c r="H127" s="15">
        <v>0</v>
      </c>
      <c r="I127" s="15">
        <f t="shared" si="17"/>
        <v>50000</v>
      </c>
      <c r="J127" s="15">
        <v>1435</v>
      </c>
      <c r="K127" s="15">
        <v>1854</v>
      </c>
      <c r="L127" s="15">
        <v>1520</v>
      </c>
      <c r="M127" s="15">
        <v>25</v>
      </c>
      <c r="N127" s="15">
        <f t="shared" ref="N127" si="18">+J127+K127+L127+M127</f>
        <v>4834</v>
      </c>
      <c r="O127" s="15">
        <f t="shared" ref="O127" si="19">+I127-N127</f>
        <v>45166</v>
      </c>
      <c r="P127" s="5"/>
      <c r="Q127" s="12"/>
    </row>
    <row r="128" spans="1:18" ht="12" customHeight="1" thickBot="1" x14ac:dyDescent="0.3">
      <c r="D128" s="24">
        <v>27</v>
      </c>
      <c r="E128" s="19"/>
      <c r="F128" s="19"/>
      <c r="G128" s="19">
        <f t="shared" ref="G128:O128" si="20">SUM(G101:G127)</f>
        <v>1616000</v>
      </c>
      <c r="H128" s="19">
        <f t="shared" si="20"/>
        <v>0</v>
      </c>
      <c r="I128" s="19">
        <f t="shared" si="20"/>
        <v>1616000</v>
      </c>
      <c r="J128" s="19">
        <f t="shared" si="20"/>
        <v>46379.200000000004</v>
      </c>
      <c r="K128" s="19">
        <f t="shared" si="20"/>
        <v>101627.25999999994</v>
      </c>
      <c r="L128" s="19">
        <f t="shared" si="20"/>
        <v>49126.400000000009</v>
      </c>
      <c r="M128" s="19">
        <f t="shared" si="20"/>
        <v>40469.31</v>
      </c>
      <c r="N128" s="19">
        <f t="shared" si="20"/>
        <v>237602.16999999995</v>
      </c>
      <c r="O128" s="19">
        <f t="shared" si="20"/>
        <v>1378397.8299999998</v>
      </c>
      <c r="P128" s="5"/>
      <c r="Q128" s="12"/>
    </row>
    <row r="129" spans="1:18" ht="12" customHeight="1" x14ac:dyDescent="0.25">
      <c r="H129" s="5"/>
      <c r="J129" s="15"/>
      <c r="K129" s="15"/>
      <c r="L129" s="15"/>
      <c r="M129" s="15"/>
      <c r="N129" s="15"/>
      <c r="O129" s="15"/>
      <c r="P129" s="5"/>
      <c r="Q129" s="12"/>
    </row>
    <row r="130" spans="1:18" ht="12" customHeight="1" x14ac:dyDescent="0.25">
      <c r="H130" s="5"/>
      <c r="J130" s="15"/>
      <c r="K130" s="15"/>
      <c r="L130" s="15"/>
      <c r="M130" s="15"/>
      <c r="N130" s="15"/>
      <c r="O130" s="15"/>
      <c r="P130" s="5"/>
      <c r="Q130" s="12"/>
    </row>
    <row r="131" spans="1:18" ht="12" customHeight="1" x14ac:dyDescent="0.25">
      <c r="H131" s="5"/>
      <c r="J131" s="15"/>
      <c r="K131" s="15"/>
      <c r="L131" s="15"/>
      <c r="M131" s="15"/>
      <c r="N131" s="15"/>
      <c r="O131" s="15"/>
      <c r="P131" s="5"/>
      <c r="Q131" s="12"/>
    </row>
    <row r="132" spans="1:18" ht="12" customHeight="1" x14ac:dyDescent="0.25">
      <c r="A132" s="11" t="s">
        <v>174</v>
      </c>
      <c r="E132" s="8"/>
      <c r="F132" s="8"/>
      <c r="G132" s="15"/>
      <c r="H132" s="15"/>
      <c r="I132" s="15"/>
      <c r="J132" s="15"/>
      <c r="K132" s="15"/>
      <c r="L132" s="15"/>
      <c r="M132" s="15"/>
      <c r="N132" s="15"/>
      <c r="O132" s="15"/>
      <c r="P132" s="5"/>
      <c r="Q132" s="12"/>
    </row>
    <row r="133" spans="1:18" ht="12" customHeight="1" x14ac:dyDescent="0.25">
      <c r="A133" s="21" t="s">
        <v>306</v>
      </c>
      <c r="B133" s="21" t="s">
        <v>316</v>
      </c>
      <c r="C133" s="21" t="s">
        <v>307</v>
      </c>
      <c r="D133" s="21" t="s">
        <v>308</v>
      </c>
      <c r="E133" s="21" t="s">
        <v>309</v>
      </c>
      <c r="F133" s="21" t="s">
        <v>310</v>
      </c>
      <c r="G133" s="22" t="s">
        <v>311</v>
      </c>
      <c r="H133" s="22" t="s">
        <v>312</v>
      </c>
      <c r="I133" s="22" t="s">
        <v>313</v>
      </c>
      <c r="J133" s="22" t="s">
        <v>0</v>
      </c>
      <c r="K133" s="22" t="s">
        <v>1</v>
      </c>
      <c r="L133" s="22" t="s">
        <v>2</v>
      </c>
      <c r="M133" s="22" t="s">
        <v>314</v>
      </c>
      <c r="N133" s="22" t="s">
        <v>404</v>
      </c>
      <c r="O133" s="22" t="s">
        <v>315</v>
      </c>
      <c r="P133" s="5"/>
      <c r="Q133" s="12"/>
    </row>
    <row r="134" spans="1:18" ht="12" customHeight="1" x14ac:dyDescent="0.25">
      <c r="A134" s="5" t="s">
        <v>175</v>
      </c>
      <c r="B134" s="5" t="s">
        <v>176</v>
      </c>
      <c r="C134" s="5" t="s">
        <v>252</v>
      </c>
      <c r="D134" s="5" t="s">
        <v>250</v>
      </c>
      <c r="E134" s="8">
        <v>45809</v>
      </c>
      <c r="F134" s="8">
        <v>45992</v>
      </c>
      <c r="G134" s="15">
        <v>128000</v>
      </c>
      <c r="H134" s="15">
        <v>0</v>
      </c>
      <c r="I134" s="15">
        <f t="shared" ref="I134:I149" si="21">+G134+H134</f>
        <v>128000</v>
      </c>
      <c r="J134" s="15">
        <v>3673.6</v>
      </c>
      <c r="K134" s="15">
        <v>18691.669999999998</v>
      </c>
      <c r="L134" s="15">
        <v>3891.2</v>
      </c>
      <c r="M134" s="15">
        <v>25</v>
      </c>
      <c r="N134" s="15">
        <f t="shared" si="11"/>
        <v>26281.469999999998</v>
      </c>
      <c r="O134" s="15">
        <f t="shared" si="12"/>
        <v>101718.53</v>
      </c>
      <c r="P134" s="5"/>
      <c r="Q134" s="12"/>
    </row>
    <row r="135" spans="1:18" ht="12" customHeight="1" x14ac:dyDescent="0.25">
      <c r="A135" s="5" t="s">
        <v>178</v>
      </c>
      <c r="B135" s="5" t="s">
        <v>61</v>
      </c>
      <c r="C135" s="5" t="s">
        <v>252</v>
      </c>
      <c r="D135" s="5" t="s">
        <v>251</v>
      </c>
      <c r="E135" s="8">
        <v>45839</v>
      </c>
      <c r="F135" s="8">
        <v>46023</v>
      </c>
      <c r="G135" s="15">
        <v>105000</v>
      </c>
      <c r="H135" s="15">
        <v>0</v>
      </c>
      <c r="I135" s="15">
        <f t="shared" si="21"/>
        <v>105000</v>
      </c>
      <c r="J135" s="15">
        <v>3013.5</v>
      </c>
      <c r="K135" s="15">
        <v>13281.49</v>
      </c>
      <c r="L135" s="15">
        <v>3192</v>
      </c>
      <c r="M135" s="15">
        <v>25</v>
      </c>
      <c r="N135" s="15">
        <f t="shared" si="11"/>
        <v>19511.989999999998</v>
      </c>
      <c r="O135" s="15">
        <f t="shared" si="12"/>
        <v>85488.010000000009</v>
      </c>
      <c r="P135" s="5"/>
      <c r="Q135" s="12"/>
    </row>
    <row r="136" spans="1:18" ht="12" customHeight="1" x14ac:dyDescent="0.25">
      <c r="A136" s="5" t="s">
        <v>400</v>
      </c>
      <c r="B136" s="5" t="s">
        <v>13</v>
      </c>
      <c r="C136" s="5" t="s">
        <v>252</v>
      </c>
      <c r="D136" s="5" t="s">
        <v>251</v>
      </c>
      <c r="E136" s="8">
        <v>45809</v>
      </c>
      <c r="F136" s="8">
        <v>45992</v>
      </c>
      <c r="G136" s="15">
        <v>76000</v>
      </c>
      <c r="H136" s="15">
        <v>0</v>
      </c>
      <c r="I136" s="15">
        <f t="shared" si="21"/>
        <v>76000</v>
      </c>
      <c r="J136" s="15">
        <v>2181.1999999999998</v>
      </c>
      <c r="K136" s="15">
        <v>6497.56</v>
      </c>
      <c r="L136" s="15">
        <v>2310.4</v>
      </c>
      <c r="M136" s="15">
        <v>25</v>
      </c>
      <c r="N136" s="15">
        <f t="shared" si="11"/>
        <v>11014.16</v>
      </c>
      <c r="O136" s="15">
        <f t="shared" si="12"/>
        <v>64985.84</v>
      </c>
      <c r="P136" s="5"/>
      <c r="Q136" s="12"/>
    </row>
    <row r="137" spans="1:18" ht="12" customHeight="1" x14ac:dyDescent="0.25">
      <c r="A137" s="5" t="s">
        <v>260</v>
      </c>
      <c r="B137" s="5" t="s">
        <v>13</v>
      </c>
      <c r="C137" s="5" t="s">
        <v>252</v>
      </c>
      <c r="D137" s="5" t="s">
        <v>251</v>
      </c>
      <c r="E137" s="8">
        <v>45931</v>
      </c>
      <c r="F137" s="8">
        <v>46113</v>
      </c>
      <c r="G137" s="15">
        <v>76000</v>
      </c>
      <c r="H137" s="15">
        <v>0</v>
      </c>
      <c r="I137" s="15">
        <f t="shared" si="21"/>
        <v>76000</v>
      </c>
      <c r="J137" s="15">
        <v>2181.1999999999998</v>
      </c>
      <c r="K137" s="15">
        <v>6497.56</v>
      </c>
      <c r="L137" s="15">
        <v>2310.4</v>
      </c>
      <c r="M137" s="15">
        <v>25</v>
      </c>
      <c r="N137" s="15">
        <f t="shared" ref="N137:N197" si="22">+J137+K137+L137+M137</f>
        <v>11014.16</v>
      </c>
      <c r="O137" s="15">
        <f t="shared" ref="O137:O197" si="23">+I137-N137</f>
        <v>64985.84</v>
      </c>
      <c r="P137" s="5"/>
      <c r="Q137" s="12"/>
    </row>
    <row r="138" spans="1:18" ht="12" customHeight="1" x14ac:dyDescent="0.25">
      <c r="A138" s="10" t="s">
        <v>177</v>
      </c>
      <c r="B138" s="5" t="s">
        <v>13</v>
      </c>
      <c r="C138" s="5" t="s">
        <v>252</v>
      </c>
      <c r="D138" s="5" t="s">
        <v>250</v>
      </c>
      <c r="E138" s="8">
        <v>45870</v>
      </c>
      <c r="F138" s="8">
        <v>46054</v>
      </c>
      <c r="G138" s="15">
        <v>60000</v>
      </c>
      <c r="H138" s="15">
        <v>0</v>
      </c>
      <c r="I138" s="15">
        <f t="shared" si="21"/>
        <v>60000</v>
      </c>
      <c r="J138" s="15">
        <v>1722</v>
      </c>
      <c r="K138" s="15">
        <v>3486.68</v>
      </c>
      <c r="L138" s="15">
        <v>1824</v>
      </c>
      <c r="M138" s="15">
        <v>25</v>
      </c>
      <c r="N138" s="15">
        <f t="shared" si="22"/>
        <v>7057.68</v>
      </c>
      <c r="O138" s="15">
        <f t="shared" si="23"/>
        <v>52942.32</v>
      </c>
      <c r="P138" s="5"/>
      <c r="Q138" s="12"/>
    </row>
    <row r="139" spans="1:18" ht="12" customHeight="1" x14ac:dyDescent="0.25">
      <c r="A139" s="5" t="s">
        <v>181</v>
      </c>
      <c r="B139" s="5" t="s">
        <v>145</v>
      </c>
      <c r="C139" s="5" t="s">
        <v>252</v>
      </c>
      <c r="D139" s="5" t="s">
        <v>250</v>
      </c>
      <c r="E139" s="8">
        <v>45901</v>
      </c>
      <c r="F139" s="8">
        <v>46082</v>
      </c>
      <c r="G139" s="15">
        <v>76000</v>
      </c>
      <c r="H139" s="15">
        <v>0</v>
      </c>
      <c r="I139" s="15">
        <f t="shared" si="21"/>
        <v>76000</v>
      </c>
      <c r="J139" s="15">
        <v>2181.1999999999998</v>
      </c>
      <c r="K139" s="15">
        <v>6497.56</v>
      </c>
      <c r="L139" s="15">
        <v>2310.4</v>
      </c>
      <c r="M139" s="15">
        <v>25</v>
      </c>
      <c r="N139" s="15">
        <f t="shared" si="22"/>
        <v>11014.16</v>
      </c>
      <c r="O139" s="15">
        <f t="shared" si="23"/>
        <v>64985.84</v>
      </c>
      <c r="P139" s="5"/>
      <c r="Q139" s="12"/>
    </row>
    <row r="140" spans="1:18" ht="12" customHeight="1" x14ac:dyDescent="0.25">
      <c r="A140" s="5" t="s">
        <v>283</v>
      </c>
      <c r="B140" s="5" t="s">
        <v>200</v>
      </c>
      <c r="C140" s="5" t="s">
        <v>252</v>
      </c>
      <c r="D140" s="5" t="s">
        <v>250</v>
      </c>
      <c r="E140" s="8">
        <v>45901</v>
      </c>
      <c r="F140" s="8">
        <v>46082</v>
      </c>
      <c r="G140" s="15">
        <v>76000</v>
      </c>
      <c r="H140" s="15">
        <v>0</v>
      </c>
      <c r="I140" s="15">
        <f t="shared" si="21"/>
        <v>76000</v>
      </c>
      <c r="J140" s="15">
        <v>2181.1999999999998</v>
      </c>
      <c r="K140" s="15">
        <v>6497.56</v>
      </c>
      <c r="L140" s="15">
        <v>2310.4</v>
      </c>
      <c r="M140" s="15">
        <v>25</v>
      </c>
      <c r="N140" s="15">
        <f t="shared" si="22"/>
        <v>11014.16</v>
      </c>
      <c r="O140" s="15">
        <f t="shared" si="23"/>
        <v>64985.84</v>
      </c>
      <c r="P140" s="5"/>
      <c r="Q140" s="12"/>
    </row>
    <row r="141" spans="1:18" ht="12" customHeight="1" x14ac:dyDescent="0.25">
      <c r="A141" s="5" t="s">
        <v>291</v>
      </c>
      <c r="B141" s="5" t="s">
        <v>200</v>
      </c>
      <c r="C141" s="5" t="s">
        <v>252</v>
      </c>
      <c r="D141" s="5" t="s">
        <v>250</v>
      </c>
      <c r="E141" s="8">
        <v>45962</v>
      </c>
      <c r="F141" s="8">
        <v>46143</v>
      </c>
      <c r="G141" s="15">
        <v>76000</v>
      </c>
      <c r="H141" s="15">
        <v>0</v>
      </c>
      <c r="I141" s="15">
        <f t="shared" si="21"/>
        <v>76000</v>
      </c>
      <c r="J141" s="15">
        <v>2181.1999999999998</v>
      </c>
      <c r="K141" s="15">
        <v>5811.37</v>
      </c>
      <c r="L141" s="15">
        <v>2310.4</v>
      </c>
      <c r="M141" s="15">
        <v>4096.41</v>
      </c>
      <c r="N141" s="15">
        <f t="shared" si="22"/>
        <v>14399.38</v>
      </c>
      <c r="O141" s="15">
        <f t="shared" si="23"/>
        <v>61600.62</v>
      </c>
      <c r="P141" s="5"/>
      <c r="Q141" s="12"/>
    </row>
    <row r="142" spans="1:18" customFormat="1" ht="15" x14ac:dyDescent="0.25">
      <c r="A142" s="5" t="s">
        <v>376</v>
      </c>
      <c r="B142" s="5" t="s">
        <v>202</v>
      </c>
      <c r="C142" s="5" t="s">
        <v>252</v>
      </c>
      <c r="D142" s="5" t="s">
        <v>250</v>
      </c>
      <c r="E142" s="8">
        <v>45901</v>
      </c>
      <c r="F142" s="8">
        <v>46082</v>
      </c>
      <c r="G142" s="7">
        <v>76000</v>
      </c>
      <c r="H142" s="7">
        <v>0</v>
      </c>
      <c r="I142" s="7">
        <v>76000</v>
      </c>
      <c r="J142" s="15">
        <v>2181.1999999999998</v>
      </c>
      <c r="K142" s="15">
        <v>6497.56</v>
      </c>
      <c r="L142" s="15">
        <v>2310.4</v>
      </c>
      <c r="M142" s="15">
        <v>25</v>
      </c>
      <c r="N142" s="15">
        <f>+J142+K142+L142+M142</f>
        <v>11014.16</v>
      </c>
      <c r="O142" s="15">
        <f>+I142-N142</f>
        <v>64985.84</v>
      </c>
      <c r="P142" s="5"/>
      <c r="Q142" s="12"/>
      <c r="R142" s="1"/>
    </row>
    <row r="143" spans="1:18" ht="12" customHeight="1" x14ac:dyDescent="0.25">
      <c r="A143" s="5" t="s">
        <v>268</v>
      </c>
      <c r="B143" s="5" t="s">
        <v>16</v>
      </c>
      <c r="C143" s="5" t="s">
        <v>252</v>
      </c>
      <c r="D143" s="5" t="s">
        <v>250</v>
      </c>
      <c r="E143" s="8">
        <v>45931</v>
      </c>
      <c r="F143" s="8">
        <v>46113</v>
      </c>
      <c r="G143" s="15">
        <v>55000</v>
      </c>
      <c r="H143" s="15">
        <v>0</v>
      </c>
      <c r="I143" s="15">
        <f t="shared" si="21"/>
        <v>55000</v>
      </c>
      <c r="J143" s="15">
        <v>1578.5</v>
      </c>
      <c r="K143" s="15">
        <v>2559.6799999999998</v>
      </c>
      <c r="L143" s="15">
        <v>1672</v>
      </c>
      <c r="M143" s="15">
        <v>25</v>
      </c>
      <c r="N143" s="15">
        <f t="shared" si="22"/>
        <v>5835.18</v>
      </c>
      <c r="O143" s="15">
        <f t="shared" si="23"/>
        <v>49164.82</v>
      </c>
      <c r="P143" s="5"/>
      <c r="Q143" s="12"/>
    </row>
    <row r="144" spans="1:18" ht="12" customHeight="1" x14ac:dyDescent="0.25">
      <c r="A144" s="5" t="s">
        <v>193</v>
      </c>
      <c r="B144" s="5" t="s">
        <v>16</v>
      </c>
      <c r="C144" s="5" t="s">
        <v>252</v>
      </c>
      <c r="D144" s="5" t="s">
        <v>250</v>
      </c>
      <c r="E144" s="8">
        <v>45870</v>
      </c>
      <c r="F144" s="8">
        <v>46054</v>
      </c>
      <c r="G144" s="15">
        <v>55000</v>
      </c>
      <c r="H144" s="15">
        <v>0</v>
      </c>
      <c r="I144" s="15">
        <f t="shared" si="21"/>
        <v>55000</v>
      </c>
      <c r="J144" s="15">
        <v>1578.5</v>
      </c>
      <c r="K144" s="15">
        <v>2559.6799999999998</v>
      </c>
      <c r="L144" s="15">
        <v>1672</v>
      </c>
      <c r="M144" s="15">
        <v>25</v>
      </c>
      <c r="N144" s="15">
        <f t="shared" si="22"/>
        <v>5835.18</v>
      </c>
      <c r="O144" s="15">
        <f t="shared" si="23"/>
        <v>49164.82</v>
      </c>
      <c r="P144" s="5"/>
      <c r="Q144" s="12"/>
    </row>
    <row r="145" spans="1:18" ht="12" customHeight="1" x14ac:dyDescent="0.25">
      <c r="A145" s="5" t="s">
        <v>259</v>
      </c>
      <c r="B145" s="5" t="s">
        <v>16</v>
      </c>
      <c r="C145" s="5" t="s">
        <v>252</v>
      </c>
      <c r="D145" s="5" t="s">
        <v>251</v>
      </c>
      <c r="E145" s="8">
        <v>45931</v>
      </c>
      <c r="F145" s="8">
        <v>46113</v>
      </c>
      <c r="G145" s="15">
        <v>55000</v>
      </c>
      <c r="H145" s="15">
        <v>0</v>
      </c>
      <c r="I145" s="15">
        <f t="shared" si="21"/>
        <v>55000</v>
      </c>
      <c r="J145" s="15">
        <v>1578.5</v>
      </c>
      <c r="K145" s="15">
        <v>2559.6799999999998</v>
      </c>
      <c r="L145" s="15">
        <v>1672</v>
      </c>
      <c r="M145" s="15">
        <v>25</v>
      </c>
      <c r="N145" s="15">
        <f t="shared" si="22"/>
        <v>5835.18</v>
      </c>
      <c r="O145" s="15">
        <f t="shared" si="23"/>
        <v>49164.82</v>
      </c>
      <c r="P145" s="5"/>
      <c r="Q145" s="12"/>
    </row>
    <row r="146" spans="1:18" ht="12" customHeight="1" x14ac:dyDescent="0.25">
      <c r="A146" s="5" t="s">
        <v>179</v>
      </c>
      <c r="B146" s="5" t="s">
        <v>16</v>
      </c>
      <c r="C146" s="5" t="s">
        <v>252</v>
      </c>
      <c r="D146" s="5" t="s">
        <v>250</v>
      </c>
      <c r="E146" s="8">
        <v>45962</v>
      </c>
      <c r="F146" s="8">
        <v>46143</v>
      </c>
      <c r="G146" s="15">
        <v>55000</v>
      </c>
      <c r="H146" s="15">
        <v>0</v>
      </c>
      <c r="I146" s="15">
        <f t="shared" si="21"/>
        <v>55000</v>
      </c>
      <c r="J146" s="15">
        <v>1578.5</v>
      </c>
      <c r="K146" s="15">
        <v>2559.6799999999998</v>
      </c>
      <c r="L146" s="15">
        <v>1672</v>
      </c>
      <c r="M146" s="15">
        <v>25</v>
      </c>
      <c r="N146" s="15">
        <f t="shared" si="22"/>
        <v>5835.18</v>
      </c>
      <c r="O146" s="15">
        <f t="shared" si="23"/>
        <v>49164.82</v>
      </c>
      <c r="P146" s="5"/>
      <c r="Q146" s="12"/>
    </row>
    <row r="147" spans="1:18" ht="12" customHeight="1" x14ac:dyDescent="0.25">
      <c r="A147" s="5" t="s">
        <v>261</v>
      </c>
      <c r="B147" s="5" t="s">
        <v>16</v>
      </c>
      <c r="C147" s="5" t="s">
        <v>252</v>
      </c>
      <c r="D147" s="5" t="s">
        <v>251</v>
      </c>
      <c r="E147" s="8">
        <v>45931</v>
      </c>
      <c r="F147" s="8">
        <v>46113</v>
      </c>
      <c r="G147" s="15">
        <v>50000</v>
      </c>
      <c r="H147" s="15">
        <v>0</v>
      </c>
      <c r="I147" s="15">
        <f t="shared" si="21"/>
        <v>50000</v>
      </c>
      <c r="J147" s="15">
        <v>1435</v>
      </c>
      <c r="K147" s="15">
        <v>1854</v>
      </c>
      <c r="L147" s="15">
        <v>1520</v>
      </c>
      <c r="M147" s="15">
        <v>25</v>
      </c>
      <c r="N147" s="15">
        <f t="shared" si="22"/>
        <v>4834</v>
      </c>
      <c r="O147" s="15">
        <f t="shared" si="23"/>
        <v>45166</v>
      </c>
      <c r="P147" s="5"/>
      <c r="Q147" s="12"/>
    </row>
    <row r="148" spans="1:18" ht="12" customHeight="1" x14ac:dyDescent="0.25">
      <c r="A148" s="5" t="s">
        <v>180</v>
      </c>
      <c r="B148" s="5" t="s">
        <v>16</v>
      </c>
      <c r="C148" s="5" t="s">
        <v>252</v>
      </c>
      <c r="D148" s="5" t="s">
        <v>250</v>
      </c>
      <c r="E148" s="8">
        <v>45962</v>
      </c>
      <c r="F148" s="8">
        <v>46143</v>
      </c>
      <c r="G148" s="15">
        <v>55000</v>
      </c>
      <c r="H148" s="15">
        <v>0</v>
      </c>
      <c r="I148" s="15">
        <f t="shared" si="21"/>
        <v>55000</v>
      </c>
      <c r="J148" s="15">
        <v>1578.5</v>
      </c>
      <c r="K148" s="15">
        <v>2302.36</v>
      </c>
      <c r="L148" s="15">
        <v>1672</v>
      </c>
      <c r="M148" s="15">
        <v>3021.4399999999901</v>
      </c>
      <c r="N148" s="15">
        <f t="shared" si="22"/>
        <v>8574.2999999999902</v>
      </c>
      <c r="O148" s="15">
        <f t="shared" si="23"/>
        <v>46425.700000000012</v>
      </c>
      <c r="P148" s="5"/>
      <c r="Q148" s="12"/>
    </row>
    <row r="149" spans="1:18" ht="12" customHeight="1" x14ac:dyDescent="0.25">
      <c r="A149" s="5" t="s">
        <v>399</v>
      </c>
      <c r="B149" s="5" t="s">
        <v>16</v>
      </c>
      <c r="C149" s="5" t="s">
        <v>252</v>
      </c>
      <c r="D149" s="5" t="s">
        <v>250</v>
      </c>
      <c r="E149" s="8">
        <v>45962</v>
      </c>
      <c r="F149" s="8">
        <v>46143</v>
      </c>
      <c r="G149" s="15">
        <v>55000</v>
      </c>
      <c r="H149" s="15">
        <v>0</v>
      </c>
      <c r="I149" s="15">
        <f t="shared" si="21"/>
        <v>55000</v>
      </c>
      <c r="J149" s="15">
        <v>1578.5</v>
      </c>
      <c r="K149" s="15">
        <v>2559.6799999999998</v>
      </c>
      <c r="L149" s="15">
        <v>1672</v>
      </c>
      <c r="M149" s="15">
        <v>25</v>
      </c>
      <c r="N149" s="15">
        <f t="shared" si="22"/>
        <v>5835.18</v>
      </c>
      <c r="O149" s="15">
        <f t="shared" si="23"/>
        <v>49164.82</v>
      </c>
      <c r="P149" s="5"/>
      <c r="Q149" s="12"/>
    </row>
    <row r="150" spans="1:18" ht="12" customHeight="1" thickBot="1" x14ac:dyDescent="0.3">
      <c r="D150" s="24">
        <v>16</v>
      </c>
      <c r="E150" s="19"/>
      <c r="F150" s="19"/>
      <c r="G150" s="19">
        <f t="shared" ref="G150:O150" si="24">SUM(G134:G149)</f>
        <v>1129000</v>
      </c>
      <c r="H150" s="19">
        <f t="shared" si="24"/>
        <v>0</v>
      </c>
      <c r="I150" s="19">
        <f t="shared" si="24"/>
        <v>1129000</v>
      </c>
      <c r="J150" s="19">
        <f t="shared" si="24"/>
        <v>32402.300000000003</v>
      </c>
      <c r="K150" s="19">
        <f t="shared" si="24"/>
        <v>90713.769999999946</v>
      </c>
      <c r="L150" s="19">
        <f t="shared" si="24"/>
        <v>34321.600000000006</v>
      </c>
      <c r="M150" s="19">
        <f t="shared" si="24"/>
        <v>7467.8499999999894</v>
      </c>
      <c r="N150" s="19">
        <f t="shared" si="24"/>
        <v>164905.51999999996</v>
      </c>
      <c r="O150" s="19">
        <f t="shared" si="24"/>
        <v>964094.47999999963</v>
      </c>
      <c r="P150" s="5"/>
      <c r="Q150" s="12"/>
    </row>
    <row r="151" spans="1:18" ht="12" customHeight="1" x14ac:dyDescent="0.25">
      <c r="H151" s="5"/>
      <c r="J151" s="15"/>
      <c r="K151" s="15"/>
      <c r="L151" s="15"/>
      <c r="M151" s="15"/>
      <c r="N151" s="15"/>
      <c r="O151" s="15"/>
      <c r="P151" s="5"/>
      <c r="Q151" s="12"/>
    </row>
    <row r="152" spans="1:18" ht="12" customHeight="1" x14ac:dyDescent="0.25">
      <c r="H152" s="5"/>
      <c r="J152" s="15"/>
      <c r="K152" s="15"/>
      <c r="L152" s="15"/>
      <c r="M152" s="15"/>
      <c r="N152" s="15"/>
      <c r="O152" s="15"/>
      <c r="P152" s="5"/>
      <c r="Q152" s="12"/>
    </row>
    <row r="153" spans="1:18" ht="12" customHeight="1" x14ac:dyDescent="0.25">
      <c r="A153" s="11" t="s">
        <v>188</v>
      </c>
      <c r="E153" s="8"/>
      <c r="F153" s="8"/>
      <c r="G153" s="15"/>
      <c r="H153" s="15"/>
      <c r="I153" s="15"/>
      <c r="J153" s="15"/>
      <c r="K153" s="15"/>
      <c r="L153" s="15"/>
      <c r="M153" s="15"/>
      <c r="N153" s="15"/>
      <c r="O153" s="15"/>
      <c r="P153" s="5"/>
      <c r="Q153" s="12"/>
    </row>
    <row r="154" spans="1:18" ht="12" customHeight="1" x14ac:dyDescent="0.25">
      <c r="A154" s="21" t="s">
        <v>306</v>
      </c>
      <c r="B154" s="21" t="s">
        <v>316</v>
      </c>
      <c r="C154" s="21" t="s">
        <v>307</v>
      </c>
      <c r="D154" s="21" t="s">
        <v>308</v>
      </c>
      <c r="E154" s="21" t="s">
        <v>309</v>
      </c>
      <c r="F154" s="21" t="s">
        <v>310</v>
      </c>
      <c r="G154" s="22" t="s">
        <v>311</v>
      </c>
      <c r="H154" s="22" t="s">
        <v>312</v>
      </c>
      <c r="I154" s="22" t="s">
        <v>313</v>
      </c>
      <c r="J154" s="22" t="s">
        <v>0</v>
      </c>
      <c r="K154" s="22" t="s">
        <v>1</v>
      </c>
      <c r="L154" s="22" t="s">
        <v>2</v>
      </c>
      <c r="M154" s="22" t="s">
        <v>314</v>
      </c>
      <c r="N154" s="22" t="s">
        <v>404</v>
      </c>
      <c r="O154" s="22" t="s">
        <v>315</v>
      </c>
      <c r="P154" s="5"/>
      <c r="Q154" s="12"/>
    </row>
    <row r="155" spans="1:18" s="5" customFormat="1" ht="12" customHeight="1" x14ac:dyDescent="0.25">
      <c r="A155" s="5" t="s">
        <v>322</v>
      </c>
      <c r="B155" s="5" t="s">
        <v>145</v>
      </c>
      <c r="C155" s="5" t="s">
        <v>252</v>
      </c>
      <c r="D155" s="5" t="s">
        <v>251</v>
      </c>
      <c r="E155" s="8">
        <v>45839</v>
      </c>
      <c r="F155" s="8">
        <v>46023</v>
      </c>
      <c r="G155" s="15">
        <v>76000</v>
      </c>
      <c r="H155" s="15">
        <v>0</v>
      </c>
      <c r="I155" s="15">
        <v>76000</v>
      </c>
      <c r="J155" s="15">
        <v>2181.1999999999998</v>
      </c>
      <c r="K155" s="15">
        <v>6497.56</v>
      </c>
      <c r="L155" s="15">
        <v>2310.4</v>
      </c>
      <c r="M155" s="15">
        <v>25</v>
      </c>
      <c r="N155" s="15">
        <f t="shared" si="22"/>
        <v>11014.16</v>
      </c>
      <c r="O155" s="15">
        <f t="shared" si="23"/>
        <v>64985.84</v>
      </c>
      <c r="Q155" s="12"/>
      <c r="R155" s="1"/>
    </row>
    <row r="156" spans="1:18" ht="12" customHeight="1" x14ac:dyDescent="0.25">
      <c r="A156" s="5" t="s">
        <v>189</v>
      </c>
      <c r="B156" s="5" t="s">
        <v>190</v>
      </c>
      <c r="C156" s="5" t="s">
        <v>252</v>
      </c>
      <c r="D156" s="5" t="s">
        <v>251</v>
      </c>
      <c r="E156" s="8">
        <v>45870</v>
      </c>
      <c r="F156" s="8">
        <v>46054</v>
      </c>
      <c r="G156" s="15">
        <v>30000</v>
      </c>
      <c r="H156" s="15">
        <v>0</v>
      </c>
      <c r="I156" s="15">
        <f t="shared" ref="I156:I159" si="25">+G156+H156</f>
        <v>30000</v>
      </c>
      <c r="J156" s="15">
        <v>861</v>
      </c>
      <c r="K156" s="15">
        <v>0</v>
      </c>
      <c r="L156" s="15">
        <v>912</v>
      </c>
      <c r="M156" s="15">
        <v>25</v>
      </c>
      <c r="N156" s="15">
        <f t="shared" si="22"/>
        <v>1798</v>
      </c>
      <c r="O156" s="15">
        <f t="shared" si="23"/>
        <v>28202</v>
      </c>
      <c r="P156" s="5"/>
      <c r="Q156" s="12"/>
    </row>
    <row r="157" spans="1:18" ht="12" customHeight="1" x14ac:dyDescent="0.25">
      <c r="A157" s="5" t="s">
        <v>191</v>
      </c>
      <c r="B157" s="5" t="s">
        <v>190</v>
      </c>
      <c r="C157" s="5" t="s">
        <v>252</v>
      </c>
      <c r="D157" s="5" t="s">
        <v>251</v>
      </c>
      <c r="E157" s="8">
        <v>45870</v>
      </c>
      <c r="F157" s="8">
        <v>46054</v>
      </c>
      <c r="G157" s="15">
        <v>30000</v>
      </c>
      <c r="H157" s="15">
        <v>0</v>
      </c>
      <c r="I157" s="15">
        <f t="shared" si="25"/>
        <v>30000</v>
      </c>
      <c r="J157" s="15">
        <v>861</v>
      </c>
      <c r="K157" s="15">
        <v>0</v>
      </c>
      <c r="L157" s="15">
        <v>912</v>
      </c>
      <c r="M157" s="15">
        <v>25</v>
      </c>
      <c r="N157" s="15">
        <f t="shared" si="22"/>
        <v>1798</v>
      </c>
      <c r="O157" s="15">
        <f t="shared" si="23"/>
        <v>28202</v>
      </c>
      <c r="P157" s="5"/>
      <c r="Q157" s="12"/>
      <c r="R157" s="5"/>
    </row>
    <row r="158" spans="1:18" s="5" customFormat="1" ht="12" customHeight="1" x14ac:dyDescent="0.25">
      <c r="A158" s="5" t="s">
        <v>332</v>
      </c>
      <c r="B158" s="5" t="s">
        <v>16</v>
      </c>
      <c r="C158" s="5" t="s">
        <v>252</v>
      </c>
      <c r="D158" s="5" t="s">
        <v>250</v>
      </c>
      <c r="E158" s="8">
        <v>45839</v>
      </c>
      <c r="F158" s="8">
        <v>46023</v>
      </c>
      <c r="G158" s="15">
        <v>55000</v>
      </c>
      <c r="H158" s="15"/>
      <c r="I158" s="15">
        <f t="shared" si="25"/>
        <v>55000</v>
      </c>
      <c r="J158" s="15">
        <v>1578.5</v>
      </c>
      <c r="K158" s="15">
        <v>2559.6799999999998</v>
      </c>
      <c r="L158" s="15">
        <v>1672</v>
      </c>
      <c r="M158" s="15">
        <v>25</v>
      </c>
      <c r="N158" s="15">
        <f t="shared" si="22"/>
        <v>5835.18</v>
      </c>
      <c r="O158" s="15">
        <f t="shared" si="23"/>
        <v>49164.82</v>
      </c>
      <c r="Q158" s="12"/>
      <c r="R158" s="1"/>
    </row>
    <row r="159" spans="1:18" ht="12" customHeight="1" x14ac:dyDescent="0.25">
      <c r="A159" s="5" t="s">
        <v>194</v>
      </c>
      <c r="B159" s="5" t="s">
        <v>16</v>
      </c>
      <c r="C159" s="5" t="s">
        <v>252</v>
      </c>
      <c r="D159" s="5" t="s">
        <v>250</v>
      </c>
      <c r="E159" s="8">
        <v>45901</v>
      </c>
      <c r="F159" s="8">
        <v>46082</v>
      </c>
      <c r="G159" s="15">
        <v>55000</v>
      </c>
      <c r="H159" s="15">
        <v>0</v>
      </c>
      <c r="I159" s="15">
        <f t="shared" si="25"/>
        <v>55000</v>
      </c>
      <c r="J159" s="15">
        <v>1578.5</v>
      </c>
      <c r="K159" s="15">
        <v>2559.6799999999998</v>
      </c>
      <c r="L159" s="15">
        <v>1672</v>
      </c>
      <c r="M159" s="15">
        <v>25</v>
      </c>
      <c r="N159" s="15">
        <f t="shared" si="22"/>
        <v>5835.18</v>
      </c>
      <c r="O159" s="15">
        <f t="shared" si="23"/>
        <v>49164.82</v>
      </c>
      <c r="P159" s="5"/>
      <c r="Q159" s="12"/>
    </row>
    <row r="160" spans="1:18" ht="12" customHeight="1" thickBot="1" x14ac:dyDescent="0.3">
      <c r="D160" s="24">
        <v>5</v>
      </c>
      <c r="E160" s="19"/>
      <c r="F160" s="19"/>
      <c r="G160" s="19">
        <f t="shared" ref="G160:O160" si="26">SUM(G155:G159)</f>
        <v>246000</v>
      </c>
      <c r="H160" s="19">
        <f t="shared" si="26"/>
        <v>0</v>
      </c>
      <c r="I160" s="19">
        <f t="shared" si="26"/>
        <v>246000</v>
      </c>
      <c r="J160" s="19">
        <f t="shared" si="26"/>
        <v>7060.2</v>
      </c>
      <c r="K160" s="19">
        <f t="shared" si="26"/>
        <v>11616.92</v>
      </c>
      <c r="L160" s="19">
        <f t="shared" si="26"/>
        <v>7478.4</v>
      </c>
      <c r="M160" s="19">
        <f t="shared" si="26"/>
        <v>125</v>
      </c>
      <c r="N160" s="19">
        <f t="shared" si="26"/>
        <v>26280.52</v>
      </c>
      <c r="O160" s="19">
        <f t="shared" si="26"/>
        <v>219719.48</v>
      </c>
      <c r="P160" s="5"/>
      <c r="Q160" s="12"/>
      <c r="R160" s="5"/>
    </row>
    <row r="161" spans="1:18" ht="12" customHeight="1" x14ac:dyDescent="0.25">
      <c r="E161" s="8"/>
      <c r="F161" s="8"/>
      <c r="G161" s="20"/>
      <c r="H161" s="20"/>
      <c r="I161" s="20"/>
      <c r="J161" s="15"/>
      <c r="K161" s="15"/>
      <c r="L161" s="15"/>
      <c r="M161" s="15"/>
      <c r="N161" s="15"/>
      <c r="O161" s="15"/>
      <c r="P161" s="5"/>
      <c r="Q161" s="12"/>
    </row>
    <row r="162" spans="1:18" ht="12" customHeight="1" x14ac:dyDescent="0.25">
      <c r="A162" s="11" t="s">
        <v>195</v>
      </c>
      <c r="E162" s="8"/>
      <c r="F162" s="8"/>
      <c r="G162" s="15"/>
      <c r="H162" s="15"/>
      <c r="I162" s="15"/>
      <c r="J162" s="15"/>
      <c r="K162" s="15"/>
      <c r="L162" s="15"/>
      <c r="M162" s="15"/>
      <c r="N162" s="15"/>
      <c r="O162" s="15"/>
      <c r="P162" s="5"/>
      <c r="Q162" s="12"/>
    </row>
    <row r="163" spans="1:18" ht="12" customHeight="1" x14ac:dyDescent="0.25">
      <c r="A163" s="21" t="s">
        <v>306</v>
      </c>
      <c r="B163" s="21" t="s">
        <v>316</v>
      </c>
      <c r="C163" s="21" t="s">
        <v>307</v>
      </c>
      <c r="D163" s="21" t="s">
        <v>308</v>
      </c>
      <c r="E163" s="21" t="s">
        <v>309</v>
      </c>
      <c r="F163" s="21" t="s">
        <v>310</v>
      </c>
      <c r="G163" s="22" t="s">
        <v>311</v>
      </c>
      <c r="H163" s="22" t="s">
        <v>312</v>
      </c>
      <c r="I163" s="22" t="s">
        <v>313</v>
      </c>
      <c r="J163" s="22" t="s">
        <v>0</v>
      </c>
      <c r="K163" s="22" t="s">
        <v>1</v>
      </c>
      <c r="L163" s="22" t="s">
        <v>2</v>
      </c>
      <c r="M163" s="22" t="s">
        <v>314</v>
      </c>
      <c r="N163" s="22" t="s">
        <v>404</v>
      </c>
      <c r="O163" s="22" t="s">
        <v>315</v>
      </c>
      <c r="P163" s="5"/>
      <c r="Q163" s="12"/>
    </row>
    <row r="164" spans="1:18" ht="12" customHeight="1" x14ac:dyDescent="0.25">
      <c r="A164" s="5" t="s">
        <v>196</v>
      </c>
      <c r="B164" s="5" t="s">
        <v>173</v>
      </c>
      <c r="C164" s="5" t="s">
        <v>252</v>
      </c>
      <c r="D164" s="5" t="s">
        <v>251</v>
      </c>
      <c r="E164" s="8">
        <v>45870</v>
      </c>
      <c r="F164" s="8">
        <v>46054</v>
      </c>
      <c r="G164" s="15">
        <v>128000</v>
      </c>
      <c r="H164" s="15">
        <v>0</v>
      </c>
      <c r="I164" s="15">
        <f t="shared" ref="I164:I170" si="27">+G164+H164</f>
        <v>128000</v>
      </c>
      <c r="J164" s="15">
        <v>3673.6</v>
      </c>
      <c r="K164" s="15">
        <v>18691.669999999998</v>
      </c>
      <c r="L164" s="15">
        <v>3891.2</v>
      </c>
      <c r="M164" s="15">
        <v>25</v>
      </c>
      <c r="N164" s="15">
        <f t="shared" si="22"/>
        <v>26281.469999999998</v>
      </c>
      <c r="O164" s="15">
        <f t="shared" si="23"/>
        <v>101718.53</v>
      </c>
      <c r="P164" s="5"/>
      <c r="Q164" s="12"/>
    </row>
    <row r="165" spans="1:18" ht="12" customHeight="1" x14ac:dyDescent="0.25">
      <c r="A165" s="5" t="s">
        <v>197</v>
      </c>
      <c r="B165" s="5" t="s">
        <v>198</v>
      </c>
      <c r="C165" s="5" t="s">
        <v>252</v>
      </c>
      <c r="D165" s="5" t="s">
        <v>250</v>
      </c>
      <c r="E165" s="8">
        <v>45809</v>
      </c>
      <c r="F165" s="8">
        <v>45992</v>
      </c>
      <c r="G165" s="15">
        <v>128000</v>
      </c>
      <c r="H165" s="15">
        <v>0</v>
      </c>
      <c r="I165" s="15">
        <f t="shared" si="27"/>
        <v>128000</v>
      </c>
      <c r="J165" s="15">
        <v>3673.6</v>
      </c>
      <c r="K165" s="15">
        <v>18691.669999999998</v>
      </c>
      <c r="L165" s="15">
        <v>3891.2</v>
      </c>
      <c r="M165" s="15">
        <v>25</v>
      </c>
      <c r="N165" s="15">
        <f t="shared" si="22"/>
        <v>26281.469999999998</v>
      </c>
      <c r="O165" s="15">
        <f t="shared" si="23"/>
        <v>101718.53</v>
      </c>
      <c r="P165" s="5"/>
      <c r="Q165" s="12"/>
    </row>
    <row r="166" spans="1:18" ht="12" customHeight="1" x14ac:dyDescent="0.25">
      <c r="A166" s="5" t="s">
        <v>199</v>
      </c>
      <c r="B166" s="5" t="s">
        <v>272</v>
      </c>
      <c r="C166" s="5" t="s">
        <v>252</v>
      </c>
      <c r="D166" s="5" t="s">
        <v>251</v>
      </c>
      <c r="E166" s="8">
        <v>45870</v>
      </c>
      <c r="F166" s="8">
        <v>46054</v>
      </c>
      <c r="G166" s="15">
        <v>105000</v>
      </c>
      <c r="H166" s="15">
        <v>0</v>
      </c>
      <c r="I166" s="15">
        <f t="shared" si="27"/>
        <v>105000</v>
      </c>
      <c r="J166" s="15">
        <v>3013.5</v>
      </c>
      <c r="K166" s="15">
        <v>13281.49</v>
      </c>
      <c r="L166" s="15">
        <v>3192</v>
      </c>
      <c r="M166" s="15">
        <v>1824.50999999999</v>
      </c>
      <c r="N166" s="15">
        <f t="shared" si="22"/>
        <v>21311.499999999989</v>
      </c>
      <c r="O166" s="15">
        <f t="shared" si="23"/>
        <v>83688.500000000015</v>
      </c>
      <c r="P166" s="5"/>
      <c r="Q166" s="12"/>
    </row>
    <row r="167" spans="1:18" ht="12" customHeight="1" x14ac:dyDescent="0.25">
      <c r="A167" s="5" t="s">
        <v>391</v>
      </c>
      <c r="B167" s="5" t="s">
        <v>203</v>
      </c>
      <c r="C167" s="5" t="s">
        <v>252</v>
      </c>
      <c r="D167" s="5" t="s">
        <v>250</v>
      </c>
      <c r="E167" s="8">
        <v>45870</v>
      </c>
      <c r="F167" s="8">
        <v>46054</v>
      </c>
      <c r="G167" s="15">
        <v>76000</v>
      </c>
      <c r="H167" s="15">
        <v>0</v>
      </c>
      <c r="I167" s="15">
        <f t="shared" si="27"/>
        <v>76000</v>
      </c>
      <c r="J167" s="15">
        <v>2181.1999999999998</v>
      </c>
      <c r="K167" s="15">
        <v>6497.56</v>
      </c>
      <c r="L167" s="15">
        <v>2310.4</v>
      </c>
      <c r="M167" s="15">
        <v>25</v>
      </c>
      <c r="N167" s="15">
        <f t="shared" si="22"/>
        <v>11014.16</v>
      </c>
      <c r="O167" s="15">
        <f t="shared" si="23"/>
        <v>64985.84</v>
      </c>
      <c r="P167" s="5"/>
      <c r="Q167" s="12"/>
    </row>
    <row r="168" spans="1:18" ht="12" customHeight="1" x14ac:dyDescent="0.25">
      <c r="A168" s="5" t="s">
        <v>204</v>
      </c>
      <c r="B168" s="5" t="s">
        <v>200</v>
      </c>
      <c r="C168" s="5" t="s">
        <v>252</v>
      </c>
      <c r="D168" s="5" t="s">
        <v>250</v>
      </c>
      <c r="E168" s="8">
        <v>45901</v>
      </c>
      <c r="F168" s="8">
        <v>46082</v>
      </c>
      <c r="G168" s="15">
        <v>76000</v>
      </c>
      <c r="H168" s="15">
        <v>0</v>
      </c>
      <c r="I168" s="15">
        <f t="shared" si="27"/>
        <v>76000</v>
      </c>
      <c r="J168" s="15">
        <v>2181.1999999999998</v>
      </c>
      <c r="K168" s="15">
        <v>6497.56</v>
      </c>
      <c r="L168" s="15">
        <v>2310.4</v>
      </c>
      <c r="M168" s="15">
        <v>25</v>
      </c>
      <c r="N168" s="15">
        <f t="shared" si="22"/>
        <v>11014.16</v>
      </c>
      <c r="O168" s="15">
        <f t="shared" si="23"/>
        <v>64985.84</v>
      </c>
      <c r="P168" s="5"/>
      <c r="Q168" s="12"/>
    </row>
    <row r="169" spans="1:18" customFormat="1" ht="15" x14ac:dyDescent="0.25">
      <c r="A169" s="5" t="s">
        <v>343</v>
      </c>
      <c r="B169" s="5" t="s">
        <v>200</v>
      </c>
      <c r="C169" s="5" t="s">
        <v>252</v>
      </c>
      <c r="D169" s="5" t="s">
        <v>251</v>
      </c>
      <c r="E169" s="8">
        <v>45839</v>
      </c>
      <c r="F169" s="8">
        <v>46023</v>
      </c>
      <c r="G169" s="7">
        <v>76000</v>
      </c>
      <c r="H169" s="7">
        <v>0</v>
      </c>
      <c r="I169" s="7">
        <v>76000</v>
      </c>
      <c r="J169" s="15">
        <v>2181.1999999999998</v>
      </c>
      <c r="K169" s="15">
        <v>6497.56</v>
      </c>
      <c r="L169" s="15">
        <v>2310.4</v>
      </c>
      <c r="M169" s="15">
        <v>25</v>
      </c>
      <c r="N169" s="15">
        <f t="shared" si="22"/>
        <v>11014.16</v>
      </c>
      <c r="O169" s="15">
        <f t="shared" si="23"/>
        <v>64985.84</v>
      </c>
      <c r="P169" s="5"/>
      <c r="Q169" s="12"/>
      <c r="R169" s="1"/>
    </row>
    <row r="170" spans="1:18" ht="12" customHeight="1" x14ac:dyDescent="0.25">
      <c r="A170" s="5" t="s">
        <v>201</v>
      </c>
      <c r="B170" s="5" t="s">
        <v>202</v>
      </c>
      <c r="C170" s="5" t="s">
        <v>252</v>
      </c>
      <c r="D170" s="5" t="s">
        <v>250</v>
      </c>
      <c r="E170" s="8">
        <v>45839</v>
      </c>
      <c r="F170" s="8">
        <v>46023</v>
      </c>
      <c r="G170" s="15">
        <v>50000</v>
      </c>
      <c r="H170" s="15">
        <v>0</v>
      </c>
      <c r="I170" s="15">
        <f t="shared" si="27"/>
        <v>50000</v>
      </c>
      <c r="J170" s="15">
        <v>1435</v>
      </c>
      <c r="K170" s="15">
        <v>1854</v>
      </c>
      <c r="L170" s="15">
        <v>1520</v>
      </c>
      <c r="M170" s="15">
        <v>25</v>
      </c>
      <c r="N170" s="15">
        <f t="shared" si="22"/>
        <v>4834</v>
      </c>
      <c r="O170" s="15">
        <f t="shared" si="23"/>
        <v>45166</v>
      </c>
      <c r="P170" s="5"/>
      <c r="Q170" s="12"/>
    </row>
    <row r="171" spans="1:18" ht="12" customHeight="1" thickBot="1" x14ac:dyDescent="0.3">
      <c r="D171" s="24">
        <v>7</v>
      </c>
      <c r="E171" s="19"/>
      <c r="F171" s="19"/>
      <c r="G171" s="19">
        <f t="shared" ref="G171:O171" si="28">SUM(G164:G170)</f>
        <v>639000</v>
      </c>
      <c r="H171" s="19">
        <f t="shared" si="28"/>
        <v>0</v>
      </c>
      <c r="I171" s="19">
        <f t="shared" si="28"/>
        <v>639000</v>
      </c>
      <c r="J171" s="19">
        <f t="shared" si="28"/>
        <v>18339.300000000003</v>
      </c>
      <c r="K171" s="19">
        <f t="shared" si="28"/>
        <v>72011.509999999995</v>
      </c>
      <c r="L171" s="19">
        <f t="shared" si="28"/>
        <v>19425.599999999999</v>
      </c>
      <c r="M171" s="19">
        <f t="shared" si="28"/>
        <v>1974.50999999999</v>
      </c>
      <c r="N171" s="19">
        <f t="shared" si="28"/>
        <v>111750.92</v>
      </c>
      <c r="O171" s="19">
        <f t="shared" si="28"/>
        <v>527249.07999999996</v>
      </c>
      <c r="P171" s="5"/>
      <c r="Q171" s="12"/>
      <c r="R171"/>
    </row>
    <row r="172" spans="1:18" ht="12" customHeight="1" x14ac:dyDescent="0.25">
      <c r="E172" s="8"/>
      <c r="F172" s="8"/>
      <c r="G172" s="20"/>
      <c r="H172" s="20"/>
      <c r="I172" s="20"/>
      <c r="J172" s="15"/>
      <c r="K172" s="15"/>
      <c r="L172" s="15"/>
      <c r="M172" s="15"/>
      <c r="N172" s="15"/>
      <c r="O172" s="15"/>
      <c r="P172" s="5"/>
      <c r="Q172" s="12"/>
    </row>
    <row r="173" spans="1:18" ht="12" customHeight="1" x14ac:dyDescent="0.25">
      <c r="A173" s="11" t="s">
        <v>335</v>
      </c>
      <c r="E173" s="8"/>
      <c r="F173" s="8"/>
      <c r="G173" s="15"/>
      <c r="H173" s="15"/>
      <c r="I173" s="15"/>
      <c r="J173" s="15"/>
      <c r="K173" s="15"/>
      <c r="L173" s="15"/>
      <c r="M173" s="15"/>
      <c r="N173" s="15"/>
      <c r="O173" s="15"/>
      <c r="P173" s="5"/>
      <c r="Q173" s="12"/>
    </row>
    <row r="174" spans="1:18" ht="12" customHeight="1" x14ac:dyDescent="0.25">
      <c r="A174" s="21" t="s">
        <v>306</v>
      </c>
      <c r="B174" s="21" t="s">
        <v>316</v>
      </c>
      <c r="C174" s="21" t="s">
        <v>307</v>
      </c>
      <c r="D174" s="21" t="s">
        <v>308</v>
      </c>
      <c r="E174" s="21" t="s">
        <v>309</v>
      </c>
      <c r="F174" s="21" t="s">
        <v>310</v>
      </c>
      <c r="G174" s="22" t="s">
        <v>311</v>
      </c>
      <c r="H174" s="22" t="s">
        <v>312</v>
      </c>
      <c r="I174" s="22" t="s">
        <v>313</v>
      </c>
      <c r="J174" s="22" t="s">
        <v>0</v>
      </c>
      <c r="K174" s="22" t="s">
        <v>1</v>
      </c>
      <c r="L174" s="22" t="s">
        <v>2</v>
      </c>
      <c r="M174" s="22" t="s">
        <v>314</v>
      </c>
      <c r="N174" s="22" t="s">
        <v>404</v>
      </c>
      <c r="O174" s="22" t="s">
        <v>315</v>
      </c>
      <c r="P174" s="5"/>
      <c r="Q174" s="12"/>
    </row>
    <row r="175" spans="1:18" ht="12" customHeight="1" x14ac:dyDescent="0.25">
      <c r="A175" s="5" t="s">
        <v>392</v>
      </c>
      <c r="B175" s="5" t="s">
        <v>173</v>
      </c>
      <c r="C175" s="5" t="s">
        <v>252</v>
      </c>
      <c r="D175" s="5" t="s">
        <v>251</v>
      </c>
      <c r="E175" s="8">
        <v>45839</v>
      </c>
      <c r="F175" s="8">
        <v>46023</v>
      </c>
      <c r="G175" s="15">
        <v>128000</v>
      </c>
      <c r="H175" s="15">
        <v>0</v>
      </c>
      <c r="I175" s="15">
        <f t="shared" ref="I175" si="29">+G175+H175</f>
        <v>128000</v>
      </c>
      <c r="J175" s="15">
        <v>3673.6</v>
      </c>
      <c r="K175" s="15">
        <v>18691.669999999998</v>
      </c>
      <c r="L175" s="15">
        <v>3891.2</v>
      </c>
      <c r="M175" s="15">
        <v>25</v>
      </c>
      <c r="N175" s="15">
        <f t="shared" si="22"/>
        <v>26281.469999999998</v>
      </c>
      <c r="O175" s="15">
        <f t="shared" si="23"/>
        <v>101718.53</v>
      </c>
      <c r="P175" s="5"/>
      <c r="Q175" s="12"/>
    </row>
    <row r="176" spans="1:18" ht="12" customHeight="1" thickBot="1" x14ac:dyDescent="0.3">
      <c r="D176" s="24">
        <v>1</v>
      </c>
      <c r="E176" s="19"/>
      <c r="F176" s="19"/>
      <c r="G176" s="19">
        <f>SUM(G175)</f>
        <v>128000</v>
      </c>
      <c r="H176" s="19">
        <f t="shared" ref="H176:O176" si="30">SUM(H175)</f>
        <v>0</v>
      </c>
      <c r="I176" s="19">
        <f t="shared" si="30"/>
        <v>128000</v>
      </c>
      <c r="J176" s="19">
        <f t="shared" si="30"/>
        <v>3673.6</v>
      </c>
      <c r="K176" s="19">
        <f t="shared" si="30"/>
        <v>18691.669999999998</v>
      </c>
      <c r="L176" s="19">
        <f t="shared" si="30"/>
        <v>3891.2</v>
      </c>
      <c r="M176" s="19">
        <f t="shared" si="30"/>
        <v>25</v>
      </c>
      <c r="N176" s="19">
        <f t="shared" si="30"/>
        <v>26281.469999999998</v>
      </c>
      <c r="O176" s="19">
        <f t="shared" si="30"/>
        <v>101718.53</v>
      </c>
      <c r="P176" s="5"/>
      <c r="Q176" s="12"/>
    </row>
    <row r="177" spans="1:18" ht="12" customHeight="1" x14ac:dyDescent="0.25">
      <c r="E177" s="8"/>
      <c r="F177" s="8"/>
      <c r="G177" s="20"/>
      <c r="H177" s="20"/>
      <c r="I177" s="20"/>
      <c r="J177" s="15"/>
      <c r="K177" s="15"/>
      <c r="L177" s="15"/>
      <c r="M177" s="15"/>
      <c r="N177" s="15"/>
      <c r="O177" s="15"/>
      <c r="P177" s="5"/>
      <c r="Q177" s="12"/>
    </row>
    <row r="178" spans="1:18" ht="12" customHeight="1" x14ac:dyDescent="0.25">
      <c r="A178" s="11" t="s">
        <v>304</v>
      </c>
      <c r="E178" s="8"/>
      <c r="F178" s="8"/>
      <c r="G178" s="15"/>
      <c r="H178" s="15"/>
      <c r="I178" s="15"/>
      <c r="J178" s="15"/>
      <c r="K178" s="15"/>
      <c r="L178" s="15"/>
      <c r="M178" s="15"/>
      <c r="N178" s="15"/>
      <c r="O178" s="15"/>
      <c r="P178" s="5"/>
      <c r="Q178" s="12"/>
    </row>
    <row r="179" spans="1:18" ht="12" customHeight="1" x14ac:dyDescent="0.25">
      <c r="A179" s="21" t="s">
        <v>306</v>
      </c>
      <c r="B179" s="21" t="s">
        <v>316</v>
      </c>
      <c r="C179" s="21" t="s">
        <v>307</v>
      </c>
      <c r="D179" s="21" t="s">
        <v>308</v>
      </c>
      <c r="E179" s="21" t="s">
        <v>309</v>
      </c>
      <c r="F179" s="21" t="s">
        <v>310</v>
      </c>
      <c r="G179" s="22" t="s">
        <v>311</v>
      </c>
      <c r="H179" s="22" t="s">
        <v>312</v>
      </c>
      <c r="I179" s="22" t="s">
        <v>313</v>
      </c>
      <c r="J179" s="22" t="s">
        <v>0</v>
      </c>
      <c r="K179" s="22" t="s">
        <v>1</v>
      </c>
      <c r="L179" s="22" t="s">
        <v>2</v>
      </c>
      <c r="M179" s="22" t="s">
        <v>314</v>
      </c>
      <c r="N179" s="22" t="s">
        <v>404</v>
      </c>
      <c r="O179" s="22" t="s">
        <v>315</v>
      </c>
      <c r="P179" s="5"/>
      <c r="Q179" s="12"/>
    </row>
    <row r="180" spans="1:18" ht="12" customHeight="1" x14ac:dyDescent="0.25">
      <c r="A180" s="5" t="s">
        <v>300</v>
      </c>
      <c r="B180" s="5" t="s">
        <v>301</v>
      </c>
      <c r="C180" s="5" t="s">
        <v>252</v>
      </c>
      <c r="D180" s="1" t="s">
        <v>250</v>
      </c>
      <c r="E180" s="8">
        <v>45931</v>
      </c>
      <c r="F180" s="8">
        <v>46113</v>
      </c>
      <c r="G180" s="15">
        <v>128000</v>
      </c>
      <c r="H180" s="4">
        <v>0</v>
      </c>
      <c r="I180" s="15">
        <f t="shared" ref="I180:I190" si="31">+G180+H180</f>
        <v>128000</v>
      </c>
      <c r="J180" s="15">
        <v>3673.6</v>
      </c>
      <c r="K180" s="15">
        <v>18691.669999999998</v>
      </c>
      <c r="L180" s="15">
        <v>3891.2</v>
      </c>
      <c r="M180" s="15">
        <v>25</v>
      </c>
      <c r="N180" s="15">
        <f t="shared" si="22"/>
        <v>26281.469999999998</v>
      </c>
      <c r="O180" s="15">
        <f t="shared" si="23"/>
        <v>101718.53</v>
      </c>
      <c r="P180" s="5"/>
      <c r="Q180" s="12"/>
    </row>
    <row r="181" spans="1:18" ht="12" customHeight="1" x14ac:dyDescent="0.25">
      <c r="A181" s="5" t="s">
        <v>323</v>
      </c>
      <c r="B181" s="5" t="s">
        <v>341</v>
      </c>
      <c r="C181" s="5" t="s">
        <v>252</v>
      </c>
      <c r="D181" s="5" t="s">
        <v>250</v>
      </c>
      <c r="E181" s="8">
        <v>45809</v>
      </c>
      <c r="F181" s="8">
        <v>45992</v>
      </c>
      <c r="G181" s="15">
        <v>76000</v>
      </c>
      <c r="H181" s="4">
        <v>0</v>
      </c>
      <c r="I181" s="15">
        <f t="shared" si="31"/>
        <v>76000</v>
      </c>
      <c r="J181" s="15">
        <v>2181.1999999999998</v>
      </c>
      <c r="K181" s="15">
        <v>6497.56</v>
      </c>
      <c r="L181" s="15">
        <v>2310.4</v>
      </c>
      <c r="M181" s="15">
        <v>25</v>
      </c>
      <c r="N181" s="15">
        <f t="shared" si="22"/>
        <v>11014.16</v>
      </c>
      <c r="O181" s="15">
        <f t="shared" si="23"/>
        <v>64985.84</v>
      </c>
      <c r="P181" s="5"/>
      <c r="Q181" s="12"/>
    </row>
    <row r="182" spans="1:18" s="23" customFormat="1" ht="15" x14ac:dyDescent="0.25">
      <c r="A182" s="5" t="s">
        <v>325</v>
      </c>
      <c r="B182" s="5" t="s">
        <v>273</v>
      </c>
      <c r="C182" s="5" t="s">
        <v>252</v>
      </c>
      <c r="D182" s="5" t="s">
        <v>250</v>
      </c>
      <c r="E182" s="8">
        <v>45839</v>
      </c>
      <c r="F182" s="8">
        <v>46023</v>
      </c>
      <c r="G182" s="15">
        <v>76000</v>
      </c>
      <c r="H182" s="4">
        <v>0</v>
      </c>
      <c r="I182" s="15">
        <f t="shared" si="31"/>
        <v>76000</v>
      </c>
      <c r="J182" s="15">
        <v>2181.1999999999998</v>
      </c>
      <c r="K182" s="15">
        <v>6154.46</v>
      </c>
      <c r="L182" s="15">
        <v>2310.4</v>
      </c>
      <c r="M182" s="15">
        <v>1740.46</v>
      </c>
      <c r="N182" s="15">
        <f t="shared" si="22"/>
        <v>12386.52</v>
      </c>
      <c r="O182" s="15">
        <f t="shared" si="23"/>
        <v>63613.479999999996</v>
      </c>
      <c r="P182" s="5"/>
      <c r="Q182" s="12"/>
      <c r="R182" s="1"/>
    </row>
    <row r="183" spans="1:18" s="23" customFormat="1" ht="15" x14ac:dyDescent="0.25">
      <c r="A183" s="5" t="s">
        <v>326</v>
      </c>
      <c r="B183" s="5" t="s">
        <v>273</v>
      </c>
      <c r="C183" s="5" t="s">
        <v>252</v>
      </c>
      <c r="D183" s="5" t="s">
        <v>251</v>
      </c>
      <c r="E183" s="8">
        <v>45839</v>
      </c>
      <c r="F183" s="8">
        <v>46023</v>
      </c>
      <c r="G183" s="15">
        <v>76000</v>
      </c>
      <c r="H183" s="4">
        <v>0</v>
      </c>
      <c r="I183" s="15">
        <f t="shared" si="31"/>
        <v>76000</v>
      </c>
      <c r="J183" s="15">
        <v>2181.1999999999998</v>
      </c>
      <c r="K183" s="15">
        <v>6497.56</v>
      </c>
      <c r="L183" s="15">
        <v>2310.4</v>
      </c>
      <c r="M183" s="15">
        <v>25</v>
      </c>
      <c r="N183" s="15">
        <f t="shared" si="22"/>
        <v>11014.16</v>
      </c>
      <c r="O183" s="15">
        <f t="shared" si="23"/>
        <v>64985.84</v>
      </c>
      <c r="P183" s="5"/>
      <c r="Q183" s="12"/>
      <c r="R183" s="1"/>
    </row>
    <row r="184" spans="1:18" s="23" customFormat="1" ht="15" x14ac:dyDescent="0.25">
      <c r="A184" s="5" t="s">
        <v>377</v>
      </c>
      <c r="B184" s="5" t="s">
        <v>273</v>
      </c>
      <c r="C184" s="5" t="s">
        <v>252</v>
      </c>
      <c r="D184" s="5" t="s">
        <v>250</v>
      </c>
      <c r="E184" s="8">
        <v>45901</v>
      </c>
      <c r="F184" s="8">
        <v>46082</v>
      </c>
      <c r="G184" s="15">
        <v>76000</v>
      </c>
      <c r="H184" s="4">
        <v>0</v>
      </c>
      <c r="I184" s="15">
        <v>76000</v>
      </c>
      <c r="J184" s="15">
        <v>2181.1999999999998</v>
      </c>
      <c r="K184" s="15">
        <v>6497.56</v>
      </c>
      <c r="L184" s="15">
        <v>2310.4</v>
      </c>
      <c r="M184" s="15">
        <v>25</v>
      </c>
      <c r="N184" s="15">
        <f t="shared" si="22"/>
        <v>11014.16</v>
      </c>
      <c r="O184" s="15">
        <f t="shared" si="23"/>
        <v>64985.84</v>
      </c>
      <c r="P184" s="5"/>
      <c r="Q184" s="12"/>
      <c r="R184" s="1"/>
    </row>
    <row r="185" spans="1:18" s="23" customFormat="1" ht="15" x14ac:dyDescent="0.25">
      <c r="A185" s="5" t="s">
        <v>328</v>
      </c>
      <c r="B185" s="5" t="s">
        <v>273</v>
      </c>
      <c r="C185" s="5" t="s">
        <v>252</v>
      </c>
      <c r="D185" s="5" t="s">
        <v>250</v>
      </c>
      <c r="E185" s="8">
        <v>45839</v>
      </c>
      <c r="F185" s="8">
        <v>46023</v>
      </c>
      <c r="G185" s="15">
        <v>76000</v>
      </c>
      <c r="H185" s="4">
        <v>0</v>
      </c>
      <c r="I185" s="15">
        <f t="shared" si="31"/>
        <v>76000</v>
      </c>
      <c r="J185" s="15">
        <v>2181.1999999999998</v>
      </c>
      <c r="K185" s="15">
        <v>6497.56</v>
      </c>
      <c r="L185" s="15">
        <v>2310.4</v>
      </c>
      <c r="M185" s="15">
        <v>25</v>
      </c>
      <c r="N185" s="15">
        <f t="shared" si="22"/>
        <v>11014.16</v>
      </c>
      <c r="O185" s="15">
        <f t="shared" si="23"/>
        <v>64985.84</v>
      </c>
      <c r="P185" s="5"/>
      <c r="Q185" s="12"/>
    </row>
    <row r="186" spans="1:18" ht="12" customHeight="1" x14ac:dyDescent="0.25">
      <c r="A186" s="5" t="s">
        <v>275</v>
      </c>
      <c r="B186" s="5" t="s">
        <v>273</v>
      </c>
      <c r="C186" s="5" t="s">
        <v>252</v>
      </c>
      <c r="D186" s="5" t="s">
        <v>250</v>
      </c>
      <c r="E186" s="8">
        <v>45870</v>
      </c>
      <c r="F186" s="8">
        <v>46054</v>
      </c>
      <c r="G186" s="15">
        <v>76000</v>
      </c>
      <c r="H186" s="4">
        <v>0</v>
      </c>
      <c r="I186" s="15">
        <f t="shared" si="31"/>
        <v>76000</v>
      </c>
      <c r="J186" s="15">
        <v>2181.1999999999998</v>
      </c>
      <c r="K186" s="15">
        <v>6497.56</v>
      </c>
      <c r="L186" s="15">
        <v>2310.4</v>
      </c>
      <c r="M186" s="15">
        <v>25</v>
      </c>
      <c r="N186" s="15">
        <f t="shared" si="22"/>
        <v>11014.16</v>
      </c>
      <c r="O186" s="15">
        <f t="shared" si="23"/>
        <v>64985.84</v>
      </c>
      <c r="P186" s="5"/>
      <c r="Q186" s="12"/>
      <c r="R186" s="23"/>
    </row>
    <row r="187" spans="1:18" customFormat="1" ht="15" x14ac:dyDescent="0.25">
      <c r="A187" s="5" t="s">
        <v>340</v>
      </c>
      <c r="B187" s="5" t="s">
        <v>273</v>
      </c>
      <c r="C187" s="5" t="s">
        <v>252</v>
      </c>
      <c r="D187" s="5" t="s">
        <v>250</v>
      </c>
      <c r="E187" s="8">
        <v>45839</v>
      </c>
      <c r="F187" s="8">
        <v>46023</v>
      </c>
      <c r="G187" s="15">
        <v>76000</v>
      </c>
      <c r="H187" s="4">
        <v>0</v>
      </c>
      <c r="I187" s="15">
        <v>76000</v>
      </c>
      <c r="J187" s="15">
        <v>2181.1999999999998</v>
      </c>
      <c r="K187" s="15">
        <v>6497.56</v>
      </c>
      <c r="L187" s="15">
        <v>2310.4</v>
      </c>
      <c r="M187" s="15">
        <v>25</v>
      </c>
      <c r="N187" s="15">
        <f t="shared" si="22"/>
        <v>11014.16</v>
      </c>
      <c r="O187" s="15">
        <f t="shared" si="23"/>
        <v>64985.84</v>
      </c>
      <c r="P187" s="5"/>
      <c r="Q187" s="12"/>
      <c r="R187" s="23"/>
    </row>
    <row r="188" spans="1:18" customFormat="1" ht="15" x14ac:dyDescent="0.25">
      <c r="A188" s="5" t="s">
        <v>342</v>
      </c>
      <c r="B188" s="5" t="s">
        <v>273</v>
      </c>
      <c r="C188" s="5" t="s">
        <v>252</v>
      </c>
      <c r="D188" s="5" t="s">
        <v>251</v>
      </c>
      <c r="E188" s="8">
        <v>45839</v>
      </c>
      <c r="F188" s="8">
        <v>46023</v>
      </c>
      <c r="G188" s="15">
        <v>76000</v>
      </c>
      <c r="H188" s="4">
        <v>0</v>
      </c>
      <c r="I188" s="15">
        <v>76000</v>
      </c>
      <c r="J188" s="15">
        <v>2181.1999999999998</v>
      </c>
      <c r="K188" s="15">
        <v>6497.56</v>
      </c>
      <c r="L188" s="15">
        <v>2310.4</v>
      </c>
      <c r="M188" s="15">
        <v>25</v>
      </c>
      <c r="N188" s="15">
        <f t="shared" si="22"/>
        <v>11014.16</v>
      </c>
      <c r="O188" s="15">
        <f t="shared" si="23"/>
        <v>64985.84</v>
      </c>
      <c r="P188" s="5"/>
      <c r="Q188" s="12"/>
      <c r="R188" s="1"/>
    </row>
    <row r="189" spans="1:18" ht="12" customHeight="1" x14ac:dyDescent="0.25">
      <c r="A189" s="5" t="s">
        <v>299</v>
      </c>
      <c r="B189" s="5" t="s">
        <v>303</v>
      </c>
      <c r="C189" s="5" t="s">
        <v>252</v>
      </c>
      <c r="D189" s="1" t="s">
        <v>250</v>
      </c>
      <c r="E189" s="8">
        <v>45931</v>
      </c>
      <c r="F189" s="8">
        <v>46113</v>
      </c>
      <c r="G189" s="15">
        <v>76000</v>
      </c>
      <c r="H189" s="4">
        <v>0</v>
      </c>
      <c r="I189" s="15">
        <f t="shared" si="31"/>
        <v>76000</v>
      </c>
      <c r="J189" s="15">
        <v>2181.1999999999998</v>
      </c>
      <c r="K189" s="15">
        <v>6497.56</v>
      </c>
      <c r="L189" s="15">
        <v>2310.4</v>
      </c>
      <c r="M189" s="15">
        <v>25</v>
      </c>
      <c r="N189" s="15">
        <f t="shared" si="22"/>
        <v>11014.16</v>
      </c>
      <c r="O189" s="15">
        <f t="shared" si="23"/>
        <v>64985.84</v>
      </c>
      <c r="P189" s="5"/>
      <c r="Q189" s="12"/>
      <c r="R189"/>
    </row>
    <row r="190" spans="1:18" s="23" customFormat="1" ht="15" x14ac:dyDescent="0.25">
      <c r="A190" s="5" t="s">
        <v>333</v>
      </c>
      <c r="B190" s="5" t="s">
        <v>16</v>
      </c>
      <c r="C190" s="5" t="s">
        <v>252</v>
      </c>
      <c r="D190" s="5" t="s">
        <v>250</v>
      </c>
      <c r="E190" s="8">
        <v>45839</v>
      </c>
      <c r="F190" s="8">
        <v>46023</v>
      </c>
      <c r="G190" s="15">
        <v>55000</v>
      </c>
      <c r="H190" s="4">
        <v>0</v>
      </c>
      <c r="I190" s="15">
        <f t="shared" si="31"/>
        <v>55000</v>
      </c>
      <c r="J190" s="15">
        <v>1578.5</v>
      </c>
      <c r="K190" s="15">
        <v>2559.6799999999998</v>
      </c>
      <c r="L190" s="15">
        <v>1672</v>
      </c>
      <c r="M190" s="15">
        <v>25</v>
      </c>
      <c r="N190" s="15">
        <f t="shared" si="22"/>
        <v>5835.18</v>
      </c>
      <c r="O190" s="15">
        <f t="shared" si="23"/>
        <v>49164.82</v>
      </c>
      <c r="P190" s="5"/>
      <c r="Q190" s="12"/>
      <c r="R190"/>
    </row>
    <row r="191" spans="1:18" ht="12" customHeight="1" thickBot="1" x14ac:dyDescent="0.3">
      <c r="A191" s="11"/>
      <c r="D191" s="24">
        <v>11</v>
      </c>
      <c r="E191" s="19"/>
      <c r="F191" s="19"/>
      <c r="G191" s="19">
        <f>SUM(G180:G190)</f>
        <v>867000</v>
      </c>
      <c r="H191" s="19">
        <f t="shared" ref="H191:O191" si="32">SUM(H180:H190)</f>
        <v>0</v>
      </c>
      <c r="I191" s="19">
        <f t="shared" si="32"/>
        <v>867000</v>
      </c>
      <c r="J191" s="19">
        <f t="shared" si="32"/>
        <v>24882.9</v>
      </c>
      <c r="K191" s="19">
        <f t="shared" si="32"/>
        <v>79386.289999999979</v>
      </c>
      <c r="L191" s="19">
        <f t="shared" si="32"/>
        <v>26356.800000000003</v>
      </c>
      <c r="M191" s="19">
        <f t="shared" si="32"/>
        <v>1990.46</v>
      </c>
      <c r="N191" s="19">
        <f t="shared" si="32"/>
        <v>132616.45000000001</v>
      </c>
      <c r="O191" s="19">
        <f t="shared" si="32"/>
        <v>734383.5499999997</v>
      </c>
      <c r="P191" s="5"/>
      <c r="Q191" s="12"/>
    </row>
    <row r="192" spans="1:18" ht="12" customHeight="1" x14ac:dyDescent="0.25">
      <c r="E192" s="8"/>
      <c r="F192" s="8"/>
      <c r="G192" s="20"/>
      <c r="H192" s="20"/>
      <c r="I192" s="20"/>
      <c r="J192" s="15"/>
      <c r="K192" s="15"/>
      <c r="L192" s="15"/>
      <c r="M192" s="15"/>
      <c r="N192" s="15"/>
      <c r="O192" s="15"/>
      <c r="P192" s="5"/>
      <c r="Q192" s="12"/>
      <c r="R192" s="23"/>
    </row>
    <row r="193" spans="1:17" ht="12" customHeight="1" x14ac:dyDescent="0.25">
      <c r="E193" s="8"/>
      <c r="F193" s="8"/>
      <c r="G193" s="20"/>
      <c r="H193" s="20"/>
      <c r="I193" s="20"/>
      <c r="J193" s="15"/>
      <c r="K193" s="15"/>
      <c r="L193" s="15"/>
      <c r="M193" s="15"/>
      <c r="N193" s="15"/>
      <c r="O193" s="15"/>
      <c r="P193" s="5"/>
      <c r="Q193" s="12"/>
    </row>
    <row r="194" spans="1:17" ht="12" customHeight="1" x14ac:dyDescent="0.25">
      <c r="A194" s="11" t="s">
        <v>182</v>
      </c>
      <c r="E194" s="8"/>
      <c r="F194" s="8"/>
      <c r="G194" s="15"/>
      <c r="H194" s="15"/>
      <c r="I194" s="15"/>
      <c r="J194" s="15"/>
      <c r="K194" s="15"/>
      <c r="L194" s="15"/>
      <c r="M194" s="15"/>
      <c r="N194" s="15"/>
      <c r="O194" s="15"/>
      <c r="P194" s="5"/>
      <c r="Q194" s="12"/>
    </row>
    <row r="195" spans="1:17" ht="12" customHeight="1" x14ac:dyDescent="0.25">
      <c r="A195" s="21" t="s">
        <v>306</v>
      </c>
      <c r="B195" s="21" t="s">
        <v>316</v>
      </c>
      <c r="C195" s="21" t="s">
        <v>307</v>
      </c>
      <c r="D195" s="21" t="s">
        <v>308</v>
      </c>
      <c r="E195" s="21" t="s">
        <v>309</v>
      </c>
      <c r="F195" s="21" t="s">
        <v>310</v>
      </c>
      <c r="G195" s="22" t="s">
        <v>311</v>
      </c>
      <c r="H195" s="22" t="s">
        <v>312</v>
      </c>
      <c r="I195" s="22" t="s">
        <v>313</v>
      </c>
      <c r="J195" s="22" t="s">
        <v>0</v>
      </c>
      <c r="K195" s="22" t="s">
        <v>1</v>
      </c>
      <c r="L195" s="22" t="s">
        <v>2</v>
      </c>
      <c r="M195" s="22" t="s">
        <v>314</v>
      </c>
      <c r="N195" s="22" t="s">
        <v>404</v>
      </c>
      <c r="O195" s="22" t="s">
        <v>315</v>
      </c>
      <c r="P195" s="5"/>
      <c r="Q195" s="12"/>
    </row>
    <row r="196" spans="1:17" ht="12" customHeight="1" x14ac:dyDescent="0.25">
      <c r="A196" s="5" t="s">
        <v>183</v>
      </c>
      <c r="B196" s="5" t="s">
        <v>173</v>
      </c>
      <c r="C196" s="5" t="s">
        <v>252</v>
      </c>
      <c r="D196" s="5" t="s">
        <v>250</v>
      </c>
      <c r="E196" s="8">
        <v>45870</v>
      </c>
      <c r="F196" s="8">
        <v>46054</v>
      </c>
      <c r="G196" s="15">
        <v>115000</v>
      </c>
      <c r="H196" s="15">
        <v>0</v>
      </c>
      <c r="I196" s="15">
        <f t="shared" ref="I196:I197" si="33">+G196+H196</f>
        <v>115000</v>
      </c>
      <c r="J196" s="15">
        <v>3300.5</v>
      </c>
      <c r="K196" s="15">
        <v>15204.88</v>
      </c>
      <c r="L196" s="15">
        <v>3496</v>
      </c>
      <c r="M196" s="15">
        <v>3025.95999999999</v>
      </c>
      <c r="N196" s="15">
        <f t="shared" si="22"/>
        <v>25027.339999999989</v>
      </c>
      <c r="O196" s="15">
        <f t="shared" si="23"/>
        <v>89972.66</v>
      </c>
      <c r="P196" s="5"/>
      <c r="Q196" s="12"/>
    </row>
    <row r="197" spans="1:17" ht="12" customHeight="1" x14ac:dyDescent="0.25">
      <c r="A197" s="5" t="s">
        <v>184</v>
      </c>
      <c r="B197" s="5" t="s">
        <v>13</v>
      </c>
      <c r="C197" s="5" t="s">
        <v>252</v>
      </c>
      <c r="D197" s="5" t="s">
        <v>251</v>
      </c>
      <c r="E197" s="8">
        <v>45870</v>
      </c>
      <c r="F197" s="8">
        <v>46054</v>
      </c>
      <c r="G197" s="15">
        <v>75000</v>
      </c>
      <c r="H197" s="15">
        <v>0</v>
      </c>
      <c r="I197" s="15">
        <f t="shared" si="33"/>
        <v>75000</v>
      </c>
      <c r="J197" s="15">
        <v>2152.5</v>
      </c>
      <c r="K197" s="15">
        <v>6309.38</v>
      </c>
      <c r="L197" s="15">
        <v>2280</v>
      </c>
      <c r="M197" s="15">
        <v>665.48999999999899</v>
      </c>
      <c r="N197" s="15">
        <f t="shared" si="22"/>
        <v>11407.37</v>
      </c>
      <c r="O197" s="15">
        <f t="shared" si="23"/>
        <v>63592.63</v>
      </c>
      <c r="P197" s="5"/>
      <c r="Q197" s="12"/>
    </row>
    <row r="198" spans="1:17" ht="12" customHeight="1" thickBot="1" x14ac:dyDescent="0.3">
      <c r="D198" s="24">
        <v>2</v>
      </c>
      <c r="E198" s="19"/>
      <c r="F198" s="19"/>
      <c r="G198" s="19">
        <f>SUM(G196:G197)</f>
        <v>190000</v>
      </c>
      <c r="H198" s="19">
        <f t="shared" ref="H198:L198" si="34">SUM(H196:H197)</f>
        <v>0</v>
      </c>
      <c r="I198" s="19">
        <f t="shared" si="34"/>
        <v>190000</v>
      </c>
      <c r="J198" s="19">
        <f t="shared" si="34"/>
        <v>5453</v>
      </c>
      <c r="K198" s="19">
        <f t="shared" si="34"/>
        <v>21514.26</v>
      </c>
      <c r="L198" s="19">
        <f t="shared" si="34"/>
        <v>5776</v>
      </c>
      <c r="M198" s="19">
        <f>SUM(M196:M197)</f>
        <v>3691.4499999999889</v>
      </c>
      <c r="N198" s="19">
        <f t="shared" ref="N198:O198" si="35">SUM(N196:N197)</f>
        <v>36434.709999999992</v>
      </c>
      <c r="O198" s="19">
        <f t="shared" si="35"/>
        <v>153565.29</v>
      </c>
      <c r="P198" s="5"/>
      <c r="Q198" s="12"/>
    </row>
    <row r="199" spans="1:17" ht="12" customHeight="1" x14ac:dyDescent="0.25">
      <c r="E199" s="8"/>
      <c r="F199" s="8"/>
      <c r="G199" s="15"/>
      <c r="H199" s="15"/>
      <c r="I199" s="15"/>
      <c r="J199" s="15"/>
      <c r="K199" s="15"/>
      <c r="L199" s="15"/>
      <c r="M199" s="15"/>
      <c r="N199" s="15"/>
      <c r="O199" s="15"/>
      <c r="P199" s="5"/>
      <c r="Q199" s="12"/>
    </row>
    <row r="200" spans="1:17" ht="12" customHeight="1" x14ac:dyDescent="0.25">
      <c r="E200" s="8"/>
      <c r="F200" s="8"/>
      <c r="G200" s="15"/>
      <c r="H200" s="15"/>
      <c r="I200" s="15"/>
      <c r="J200" s="15"/>
      <c r="K200" s="15"/>
      <c r="L200" s="15"/>
      <c r="M200" s="15"/>
      <c r="N200" s="15"/>
      <c r="O200" s="15"/>
      <c r="P200" s="5"/>
      <c r="Q200" s="12"/>
    </row>
    <row r="201" spans="1:17" ht="12" customHeight="1" x14ac:dyDescent="0.25">
      <c r="A201" s="11" t="s">
        <v>187</v>
      </c>
      <c r="E201" s="8"/>
      <c r="F201" s="8"/>
      <c r="G201" s="15"/>
      <c r="H201" s="15"/>
      <c r="I201" s="15"/>
      <c r="J201" s="15"/>
      <c r="K201" s="15"/>
      <c r="L201" s="15"/>
      <c r="M201" s="15"/>
      <c r="N201" s="15"/>
      <c r="O201" s="15"/>
      <c r="P201" s="5"/>
      <c r="Q201" s="12"/>
    </row>
    <row r="202" spans="1:17" ht="12" customHeight="1" x14ac:dyDescent="0.25">
      <c r="A202" s="21" t="s">
        <v>306</v>
      </c>
      <c r="B202" s="21" t="s">
        <v>316</v>
      </c>
      <c r="C202" s="21" t="s">
        <v>307</v>
      </c>
      <c r="D202" s="21" t="s">
        <v>308</v>
      </c>
      <c r="E202" s="21" t="s">
        <v>309</v>
      </c>
      <c r="F202" s="21" t="s">
        <v>310</v>
      </c>
      <c r="G202" s="22" t="s">
        <v>311</v>
      </c>
      <c r="H202" s="22" t="s">
        <v>312</v>
      </c>
      <c r="I202" s="22" t="s">
        <v>313</v>
      </c>
      <c r="J202" s="22" t="s">
        <v>0</v>
      </c>
      <c r="K202" s="22" t="s">
        <v>1</v>
      </c>
      <c r="L202" s="22" t="s">
        <v>2</v>
      </c>
      <c r="M202" s="22" t="s">
        <v>314</v>
      </c>
      <c r="N202" s="22" t="s">
        <v>404</v>
      </c>
      <c r="O202" s="22" t="s">
        <v>315</v>
      </c>
      <c r="P202" s="5"/>
      <c r="Q202" s="12"/>
    </row>
    <row r="203" spans="1:17" ht="12" customHeight="1" x14ac:dyDescent="0.25">
      <c r="A203" s="5" t="s">
        <v>317</v>
      </c>
      <c r="B203" s="5" t="s">
        <v>318</v>
      </c>
      <c r="C203" s="5" t="s">
        <v>252</v>
      </c>
      <c r="D203" s="5" t="s">
        <v>250</v>
      </c>
      <c r="E203" s="8">
        <v>45870</v>
      </c>
      <c r="F203" s="8">
        <v>46054</v>
      </c>
      <c r="G203" s="15">
        <v>115000</v>
      </c>
      <c r="H203" s="15">
        <v>0</v>
      </c>
      <c r="I203" s="15">
        <f t="shared" ref="I203" si="36">+G203+H203</f>
        <v>115000</v>
      </c>
      <c r="J203" s="15">
        <v>3300.5</v>
      </c>
      <c r="K203" s="15">
        <v>15633.74</v>
      </c>
      <c r="L203" s="15">
        <v>3496</v>
      </c>
      <c r="M203" s="15">
        <v>25</v>
      </c>
      <c r="N203" s="15">
        <f t="shared" ref="N203:N263" si="37">+J203+K203+L203+M203</f>
        <v>22455.239999999998</v>
      </c>
      <c r="O203" s="15">
        <f t="shared" ref="O203:O263" si="38">+I203-N203</f>
        <v>92544.760000000009</v>
      </c>
      <c r="P203" s="5"/>
      <c r="Q203" s="12"/>
    </row>
    <row r="204" spans="1:17" ht="12" customHeight="1" thickBot="1" x14ac:dyDescent="0.3">
      <c r="D204" s="24">
        <v>1</v>
      </c>
      <c r="E204" s="19"/>
      <c r="F204" s="19"/>
      <c r="G204" s="19">
        <f>SUM(G203)</f>
        <v>115000</v>
      </c>
      <c r="H204" s="19">
        <f t="shared" ref="H204:O204" si="39">SUM(H203)</f>
        <v>0</v>
      </c>
      <c r="I204" s="19">
        <f t="shared" si="39"/>
        <v>115000</v>
      </c>
      <c r="J204" s="19">
        <f t="shared" si="39"/>
        <v>3300.5</v>
      </c>
      <c r="K204" s="19">
        <f t="shared" si="39"/>
        <v>15633.74</v>
      </c>
      <c r="L204" s="19">
        <f t="shared" si="39"/>
        <v>3496</v>
      </c>
      <c r="M204" s="19">
        <f t="shared" si="39"/>
        <v>25</v>
      </c>
      <c r="N204" s="19">
        <f t="shared" si="39"/>
        <v>22455.239999999998</v>
      </c>
      <c r="O204" s="19">
        <f t="shared" si="39"/>
        <v>92544.760000000009</v>
      </c>
      <c r="P204" s="5"/>
      <c r="Q204" s="12"/>
    </row>
    <row r="205" spans="1:17" ht="12" customHeight="1" x14ac:dyDescent="0.25">
      <c r="A205"/>
      <c r="B205"/>
      <c r="D205"/>
      <c r="E205"/>
      <c r="F205" s="12"/>
      <c r="G205"/>
      <c r="H205" s="12"/>
      <c r="I205" s="12"/>
      <c r="J205" s="15"/>
      <c r="K205" s="15"/>
      <c r="L205" s="15"/>
      <c r="M205" s="15"/>
      <c r="N205" s="15"/>
      <c r="O205" s="15"/>
      <c r="P205" s="5"/>
      <c r="Q205" s="12"/>
    </row>
    <row r="206" spans="1:17" ht="12" customHeight="1" x14ac:dyDescent="0.25">
      <c r="H206" s="5"/>
      <c r="J206" s="15"/>
      <c r="K206" s="15"/>
      <c r="L206" s="15"/>
      <c r="M206" s="15"/>
      <c r="N206" s="15"/>
      <c r="O206" s="15"/>
      <c r="P206" s="5"/>
      <c r="Q206" s="12"/>
    </row>
    <row r="207" spans="1:17" ht="12" customHeight="1" x14ac:dyDescent="0.25">
      <c r="H207" s="5"/>
      <c r="J207" s="15"/>
      <c r="K207" s="15"/>
      <c r="L207" s="15"/>
      <c r="M207" s="15"/>
      <c r="N207" s="15"/>
      <c r="O207" s="15"/>
      <c r="P207" s="5"/>
      <c r="Q207" s="12"/>
    </row>
    <row r="208" spans="1:17" ht="12" customHeight="1" x14ac:dyDescent="0.25">
      <c r="A208" s="11" t="s">
        <v>185</v>
      </c>
      <c r="E208" s="8"/>
      <c r="F208" s="8"/>
      <c r="G208" s="15"/>
      <c r="H208" s="15"/>
      <c r="I208" s="15"/>
      <c r="J208" s="15"/>
      <c r="K208" s="15"/>
      <c r="L208" s="15"/>
      <c r="M208" s="15"/>
      <c r="N208" s="15"/>
      <c r="O208" s="15"/>
      <c r="P208" s="5"/>
      <c r="Q208" s="12"/>
    </row>
    <row r="209" spans="1:17" ht="12" customHeight="1" x14ac:dyDescent="0.25">
      <c r="A209" s="21" t="s">
        <v>306</v>
      </c>
      <c r="B209" s="21" t="s">
        <v>316</v>
      </c>
      <c r="C209" s="21" t="s">
        <v>307</v>
      </c>
      <c r="D209" s="21" t="s">
        <v>308</v>
      </c>
      <c r="E209" s="21" t="s">
        <v>309</v>
      </c>
      <c r="F209" s="21" t="s">
        <v>310</v>
      </c>
      <c r="G209" s="22" t="s">
        <v>311</v>
      </c>
      <c r="H209" s="22" t="s">
        <v>312</v>
      </c>
      <c r="I209" s="22" t="s">
        <v>313</v>
      </c>
      <c r="J209" s="22" t="s">
        <v>0</v>
      </c>
      <c r="K209" s="22" t="s">
        <v>1</v>
      </c>
      <c r="L209" s="22" t="s">
        <v>2</v>
      </c>
      <c r="M209" s="22" t="s">
        <v>314</v>
      </c>
      <c r="N209" s="22" t="s">
        <v>404</v>
      </c>
      <c r="O209" s="22" t="s">
        <v>315</v>
      </c>
      <c r="P209" s="5"/>
      <c r="Q209" s="12"/>
    </row>
    <row r="210" spans="1:17" ht="12" customHeight="1" x14ac:dyDescent="0.25">
      <c r="A210" s="5" t="s">
        <v>390</v>
      </c>
      <c r="B210" s="5" t="s">
        <v>173</v>
      </c>
      <c r="C210" s="5" t="s">
        <v>252</v>
      </c>
      <c r="D210" s="5" t="s">
        <v>251</v>
      </c>
      <c r="E210" s="8">
        <v>45931</v>
      </c>
      <c r="F210" s="8">
        <v>46113</v>
      </c>
      <c r="G210" s="15">
        <v>115000</v>
      </c>
      <c r="H210" s="15">
        <v>0</v>
      </c>
      <c r="I210" s="15">
        <f t="shared" ref="I210:I212" si="40">+G210+H210</f>
        <v>115000</v>
      </c>
      <c r="J210" s="15">
        <v>3300.5</v>
      </c>
      <c r="K210" s="15">
        <v>15633.74</v>
      </c>
      <c r="L210" s="15">
        <v>3496</v>
      </c>
      <c r="M210" s="15">
        <v>25</v>
      </c>
      <c r="N210" s="15">
        <f t="shared" ref="N210" si="41">+J210+K210+L210+M210</f>
        <v>22455.239999999998</v>
      </c>
      <c r="O210" s="15">
        <f t="shared" ref="O210" si="42">+I210-N210</f>
        <v>92544.760000000009</v>
      </c>
      <c r="P210" s="5"/>
      <c r="Q210" s="12"/>
    </row>
    <row r="211" spans="1:17" ht="12" customHeight="1" x14ac:dyDescent="0.25">
      <c r="A211" s="5" t="s">
        <v>186</v>
      </c>
      <c r="B211" s="5" t="s">
        <v>173</v>
      </c>
      <c r="C211" s="5" t="s">
        <v>252</v>
      </c>
      <c r="D211" s="5" t="s">
        <v>251</v>
      </c>
      <c r="E211" s="8">
        <v>45870</v>
      </c>
      <c r="F211" s="8">
        <v>46054</v>
      </c>
      <c r="G211" s="15">
        <v>115000</v>
      </c>
      <c r="H211" s="15">
        <v>0</v>
      </c>
      <c r="I211" s="15">
        <f t="shared" si="40"/>
        <v>115000</v>
      </c>
      <c r="J211" s="15">
        <v>3300.5</v>
      </c>
      <c r="K211" s="15">
        <v>15633.74</v>
      </c>
      <c r="L211" s="15">
        <v>3496</v>
      </c>
      <c r="M211" s="15">
        <v>25</v>
      </c>
      <c r="N211" s="15">
        <f t="shared" si="37"/>
        <v>22455.239999999998</v>
      </c>
      <c r="O211" s="15">
        <f t="shared" si="38"/>
        <v>92544.760000000009</v>
      </c>
      <c r="P211" s="5"/>
      <c r="Q211" s="12"/>
    </row>
    <row r="212" spans="1:17" ht="12" customHeight="1" x14ac:dyDescent="0.25">
      <c r="A212" s="10" t="s">
        <v>298</v>
      </c>
      <c r="B212" s="5" t="s">
        <v>302</v>
      </c>
      <c r="C212" s="5" t="s">
        <v>252</v>
      </c>
      <c r="D212" s="1" t="s">
        <v>251</v>
      </c>
      <c r="E212" s="8">
        <v>45931</v>
      </c>
      <c r="F212" s="8">
        <v>46113</v>
      </c>
      <c r="G212" s="15">
        <v>115000</v>
      </c>
      <c r="H212" s="4">
        <v>0</v>
      </c>
      <c r="I212" s="15">
        <f t="shared" si="40"/>
        <v>115000</v>
      </c>
      <c r="J212" s="15">
        <v>3300.5</v>
      </c>
      <c r="K212" s="15">
        <v>15633.74</v>
      </c>
      <c r="L212" s="15">
        <v>3496</v>
      </c>
      <c r="M212" s="15">
        <v>25</v>
      </c>
      <c r="N212" s="15">
        <f t="shared" si="37"/>
        <v>22455.239999999998</v>
      </c>
      <c r="O212" s="15">
        <f t="shared" si="38"/>
        <v>92544.760000000009</v>
      </c>
      <c r="P212" s="5"/>
      <c r="Q212" s="12"/>
    </row>
    <row r="213" spans="1:17" ht="12" customHeight="1" thickBot="1" x14ac:dyDescent="0.3">
      <c r="A213" s="11"/>
      <c r="D213" s="24">
        <v>3</v>
      </c>
      <c r="E213" s="19"/>
      <c r="F213" s="19"/>
      <c r="G213" s="19">
        <f>SUM(G210:G212)</f>
        <v>345000</v>
      </c>
      <c r="H213" s="19">
        <f t="shared" ref="H213:O213" si="43">SUM(H210:H212)</f>
        <v>0</v>
      </c>
      <c r="I213" s="19">
        <f t="shared" si="43"/>
        <v>345000</v>
      </c>
      <c r="J213" s="19">
        <f t="shared" si="43"/>
        <v>9901.5</v>
      </c>
      <c r="K213" s="19">
        <f t="shared" si="43"/>
        <v>46901.22</v>
      </c>
      <c r="L213" s="19">
        <f t="shared" si="43"/>
        <v>10488</v>
      </c>
      <c r="M213" s="19">
        <f t="shared" si="43"/>
        <v>75</v>
      </c>
      <c r="N213" s="19">
        <f t="shared" si="43"/>
        <v>67365.72</v>
      </c>
      <c r="O213" s="19">
        <f t="shared" si="43"/>
        <v>277634.28000000003</v>
      </c>
      <c r="P213" s="5"/>
      <c r="Q213" s="12"/>
    </row>
    <row r="214" spans="1:17" ht="12" customHeight="1" x14ac:dyDescent="0.25">
      <c r="H214" s="5"/>
      <c r="J214" s="15"/>
      <c r="K214" s="15"/>
      <c r="L214" s="15"/>
      <c r="M214" s="15"/>
      <c r="N214" s="15"/>
      <c r="O214" s="15"/>
      <c r="P214" s="5"/>
      <c r="Q214" s="12"/>
    </row>
    <row r="215" spans="1:17" ht="12" customHeight="1" x14ac:dyDescent="0.25">
      <c r="H215" s="5"/>
      <c r="J215" s="15"/>
      <c r="K215" s="15"/>
      <c r="L215" s="15"/>
      <c r="M215" s="15"/>
      <c r="N215" s="15"/>
      <c r="O215" s="15"/>
      <c r="P215" s="5"/>
      <c r="Q215" s="12"/>
    </row>
    <row r="216" spans="1:17" ht="12" customHeight="1" x14ac:dyDescent="0.25">
      <c r="H216" s="5"/>
      <c r="J216" s="15"/>
      <c r="K216" s="15"/>
      <c r="L216" s="15"/>
      <c r="M216" s="15"/>
      <c r="N216" s="15"/>
      <c r="O216" s="15"/>
      <c r="P216" s="5"/>
      <c r="Q216" s="12"/>
    </row>
    <row r="217" spans="1:17" ht="12" customHeight="1" x14ac:dyDescent="0.25">
      <c r="A217" s="11" t="s">
        <v>11</v>
      </c>
      <c r="E217" s="8"/>
      <c r="F217" s="8"/>
      <c r="G217" s="15"/>
      <c r="H217" s="15"/>
      <c r="I217" s="15"/>
      <c r="J217" s="15"/>
      <c r="K217" s="15"/>
      <c r="L217" s="15"/>
      <c r="M217" s="15"/>
      <c r="N217" s="15"/>
      <c r="O217" s="15"/>
      <c r="P217" s="5"/>
      <c r="Q217" s="12"/>
    </row>
    <row r="218" spans="1:17" ht="12" customHeight="1" x14ac:dyDescent="0.25">
      <c r="A218" s="21" t="s">
        <v>306</v>
      </c>
      <c r="B218" s="21" t="s">
        <v>316</v>
      </c>
      <c r="C218" s="21" t="s">
        <v>307</v>
      </c>
      <c r="D218" s="21" t="s">
        <v>308</v>
      </c>
      <c r="E218" s="21" t="s">
        <v>309</v>
      </c>
      <c r="F218" s="21" t="s">
        <v>310</v>
      </c>
      <c r="G218" s="22" t="s">
        <v>311</v>
      </c>
      <c r="H218" s="22" t="s">
        <v>312</v>
      </c>
      <c r="I218" s="22" t="s">
        <v>313</v>
      </c>
      <c r="J218" s="22" t="s">
        <v>0</v>
      </c>
      <c r="K218" s="22" t="s">
        <v>1</v>
      </c>
      <c r="L218" s="22" t="s">
        <v>2</v>
      </c>
      <c r="M218" s="22" t="s">
        <v>314</v>
      </c>
      <c r="N218" s="22" t="s">
        <v>404</v>
      </c>
      <c r="O218" s="22" t="s">
        <v>315</v>
      </c>
      <c r="P218" s="5"/>
      <c r="Q218" s="12"/>
    </row>
    <row r="219" spans="1:17" ht="12" customHeight="1" x14ac:dyDescent="0.25">
      <c r="A219" s="5" t="s">
        <v>12</v>
      </c>
      <c r="B219" s="5" t="s">
        <v>13</v>
      </c>
      <c r="C219" s="5" t="s">
        <v>252</v>
      </c>
      <c r="D219" s="5" t="s">
        <v>251</v>
      </c>
      <c r="E219" s="8">
        <v>45931</v>
      </c>
      <c r="F219" s="8">
        <v>46113</v>
      </c>
      <c r="G219" s="15">
        <v>75000</v>
      </c>
      <c r="H219" s="15">
        <v>0</v>
      </c>
      <c r="I219" s="15">
        <f t="shared" ref="I219" si="44">+G219+H219</f>
        <v>75000</v>
      </c>
      <c r="J219" s="15">
        <v>2152.5</v>
      </c>
      <c r="K219" s="15">
        <v>6309.38</v>
      </c>
      <c r="L219" s="15">
        <v>2280</v>
      </c>
      <c r="M219" s="15">
        <v>1946.46999999999</v>
      </c>
      <c r="N219" s="15">
        <f t="shared" si="37"/>
        <v>12688.349999999991</v>
      </c>
      <c r="O219" s="15">
        <f t="shared" si="38"/>
        <v>62311.650000000009</v>
      </c>
      <c r="P219" s="5"/>
      <c r="Q219" s="12"/>
    </row>
    <row r="220" spans="1:17" ht="12" customHeight="1" thickBot="1" x14ac:dyDescent="0.3">
      <c r="D220" s="24">
        <v>1</v>
      </c>
      <c r="E220" s="19"/>
      <c r="F220" s="19"/>
      <c r="G220" s="19">
        <f>SUM(G219)</f>
        <v>75000</v>
      </c>
      <c r="H220" s="19">
        <f t="shared" ref="H220:O220" si="45">SUM(H219)</f>
        <v>0</v>
      </c>
      <c r="I220" s="19">
        <f t="shared" si="45"/>
        <v>75000</v>
      </c>
      <c r="J220" s="19">
        <f t="shared" si="45"/>
        <v>2152.5</v>
      </c>
      <c r="K220" s="19">
        <f t="shared" si="45"/>
        <v>6309.38</v>
      </c>
      <c r="L220" s="19">
        <f t="shared" si="45"/>
        <v>2280</v>
      </c>
      <c r="M220" s="19">
        <f t="shared" si="45"/>
        <v>1946.46999999999</v>
      </c>
      <c r="N220" s="19">
        <f t="shared" si="45"/>
        <v>12688.349999999991</v>
      </c>
      <c r="O220" s="19">
        <f t="shared" si="45"/>
        <v>62311.650000000009</v>
      </c>
      <c r="P220" s="5"/>
      <c r="Q220" s="12"/>
    </row>
    <row r="221" spans="1:17" ht="12" customHeight="1" x14ac:dyDescent="0.25">
      <c r="H221" s="5"/>
      <c r="J221" s="15"/>
      <c r="K221" s="15"/>
      <c r="L221" s="15"/>
      <c r="M221" s="15"/>
      <c r="N221" s="15"/>
      <c r="O221" s="15"/>
      <c r="P221" s="5"/>
      <c r="Q221" s="12"/>
    </row>
    <row r="222" spans="1:17" ht="12" customHeight="1" x14ac:dyDescent="0.25">
      <c r="H222" s="5"/>
      <c r="J222" s="15"/>
      <c r="K222" s="15"/>
      <c r="L222" s="15"/>
      <c r="M222" s="15"/>
      <c r="N222" s="15"/>
      <c r="O222" s="15"/>
      <c r="P222" s="5"/>
      <c r="Q222" s="12"/>
    </row>
    <row r="223" spans="1:17" ht="12" customHeight="1" x14ac:dyDescent="0.25">
      <c r="A223" s="11" t="s">
        <v>221</v>
      </c>
      <c r="E223" s="8"/>
      <c r="F223" s="8"/>
      <c r="G223" s="15"/>
      <c r="H223" s="15"/>
      <c r="I223" s="15"/>
      <c r="J223" s="15"/>
      <c r="K223" s="15"/>
      <c r="L223" s="15"/>
      <c r="M223" s="15"/>
      <c r="N223" s="15"/>
      <c r="O223" s="15"/>
      <c r="P223" s="5"/>
      <c r="Q223" s="12"/>
    </row>
    <row r="224" spans="1:17" ht="12" customHeight="1" x14ac:dyDescent="0.25">
      <c r="A224" s="21" t="s">
        <v>306</v>
      </c>
      <c r="B224" s="21" t="s">
        <v>316</v>
      </c>
      <c r="C224" s="21" t="s">
        <v>307</v>
      </c>
      <c r="D224" s="21" t="s">
        <v>308</v>
      </c>
      <c r="E224" s="21" t="s">
        <v>309</v>
      </c>
      <c r="F224" s="21" t="s">
        <v>310</v>
      </c>
      <c r="G224" s="22" t="s">
        <v>311</v>
      </c>
      <c r="H224" s="22" t="s">
        <v>312</v>
      </c>
      <c r="I224" s="22" t="s">
        <v>313</v>
      </c>
      <c r="J224" s="22" t="s">
        <v>0</v>
      </c>
      <c r="K224" s="22" t="s">
        <v>1</v>
      </c>
      <c r="L224" s="22" t="s">
        <v>2</v>
      </c>
      <c r="M224" s="22" t="s">
        <v>314</v>
      </c>
      <c r="N224" s="22" t="s">
        <v>404</v>
      </c>
      <c r="O224" s="22" t="s">
        <v>315</v>
      </c>
      <c r="P224" s="5"/>
      <c r="Q224" s="12"/>
    </row>
    <row r="225" spans="1:18" ht="12" customHeight="1" x14ac:dyDescent="0.25">
      <c r="A225" s="5" t="s">
        <v>226</v>
      </c>
      <c r="B225" s="5" t="s">
        <v>36</v>
      </c>
      <c r="C225" s="5" t="s">
        <v>252</v>
      </c>
      <c r="D225" s="5" t="s">
        <v>250</v>
      </c>
      <c r="E225" s="8">
        <v>45901</v>
      </c>
      <c r="F225" s="8">
        <v>46082</v>
      </c>
      <c r="G225" s="15">
        <v>76000</v>
      </c>
      <c r="H225" s="15">
        <v>0</v>
      </c>
      <c r="I225" s="15">
        <f t="shared" ref="I225:I233" si="46">+G225+H225</f>
        <v>76000</v>
      </c>
      <c r="J225" s="15">
        <v>2181.1999999999998</v>
      </c>
      <c r="K225" s="15">
        <v>6497.56</v>
      </c>
      <c r="L225" s="15">
        <v>2310.4</v>
      </c>
      <c r="M225" s="15">
        <v>25</v>
      </c>
      <c r="N225" s="15">
        <f t="shared" si="37"/>
        <v>11014.16</v>
      </c>
      <c r="O225" s="15">
        <f t="shared" si="38"/>
        <v>64985.84</v>
      </c>
      <c r="P225" s="5"/>
      <c r="Q225" s="12"/>
    </row>
    <row r="226" spans="1:18" ht="12" customHeight="1" x14ac:dyDescent="0.25">
      <c r="A226" s="5" t="s">
        <v>230</v>
      </c>
      <c r="B226" s="5" t="s">
        <v>46</v>
      </c>
      <c r="C226" s="5" t="s">
        <v>252</v>
      </c>
      <c r="D226" s="5" t="s">
        <v>250</v>
      </c>
      <c r="E226" s="8">
        <v>45962</v>
      </c>
      <c r="F226" s="8">
        <v>46143</v>
      </c>
      <c r="G226" s="15">
        <v>76000</v>
      </c>
      <c r="H226" s="15">
        <v>0</v>
      </c>
      <c r="I226" s="15">
        <f t="shared" si="46"/>
        <v>76000</v>
      </c>
      <c r="J226" s="15">
        <v>2181.1999999999998</v>
      </c>
      <c r="K226" s="15">
        <v>6154.46</v>
      </c>
      <c r="L226" s="15">
        <v>2310.4</v>
      </c>
      <c r="M226" s="15">
        <v>1740.46</v>
      </c>
      <c r="N226" s="15">
        <f t="shared" si="37"/>
        <v>12386.52</v>
      </c>
      <c r="O226" s="15">
        <f t="shared" si="38"/>
        <v>63613.479999999996</v>
      </c>
      <c r="P226" s="5"/>
      <c r="Q226" s="12"/>
    </row>
    <row r="227" spans="1:18" ht="12" customHeight="1" x14ac:dyDescent="0.25">
      <c r="A227" s="5" t="s">
        <v>229</v>
      </c>
      <c r="B227" s="5" t="s">
        <v>46</v>
      </c>
      <c r="C227" s="5" t="s">
        <v>252</v>
      </c>
      <c r="D227" s="5" t="s">
        <v>250</v>
      </c>
      <c r="E227" s="8">
        <v>45901</v>
      </c>
      <c r="F227" s="8">
        <v>46082</v>
      </c>
      <c r="G227" s="15">
        <v>76000</v>
      </c>
      <c r="H227" s="15">
        <v>0</v>
      </c>
      <c r="I227" s="15">
        <f t="shared" si="46"/>
        <v>76000</v>
      </c>
      <c r="J227" s="15">
        <v>2181.1999999999998</v>
      </c>
      <c r="K227" s="15">
        <v>6497.56</v>
      </c>
      <c r="L227" s="15">
        <v>2310.4</v>
      </c>
      <c r="M227" s="15">
        <v>5167</v>
      </c>
      <c r="N227" s="15">
        <f t="shared" si="37"/>
        <v>16156.16</v>
      </c>
      <c r="O227" s="15">
        <f t="shared" si="38"/>
        <v>59843.839999999997</v>
      </c>
      <c r="P227" s="5"/>
      <c r="Q227" s="12"/>
    </row>
    <row r="228" spans="1:18" ht="12" customHeight="1" x14ac:dyDescent="0.25">
      <c r="A228" s="5" t="s">
        <v>231</v>
      </c>
      <c r="B228" s="5" t="s">
        <v>13</v>
      </c>
      <c r="C228" s="5" t="s">
        <v>252</v>
      </c>
      <c r="D228" s="5" t="s">
        <v>250</v>
      </c>
      <c r="E228" s="8">
        <v>45870</v>
      </c>
      <c r="F228" s="8">
        <v>46054</v>
      </c>
      <c r="G228" s="15">
        <v>76000</v>
      </c>
      <c r="H228" s="15">
        <v>0</v>
      </c>
      <c r="I228" s="15">
        <f t="shared" si="46"/>
        <v>76000</v>
      </c>
      <c r="J228" s="15">
        <v>2181.1999999999998</v>
      </c>
      <c r="K228" s="15">
        <v>6497.56</v>
      </c>
      <c r="L228" s="15">
        <v>2310.4</v>
      </c>
      <c r="M228" s="15">
        <v>25</v>
      </c>
      <c r="N228" s="15">
        <f t="shared" si="37"/>
        <v>11014.16</v>
      </c>
      <c r="O228" s="15">
        <f t="shared" si="38"/>
        <v>64985.84</v>
      </c>
      <c r="P228" s="5"/>
      <c r="Q228" s="12"/>
    </row>
    <row r="229" spans="1:18" s="5" customFormat="1" ht="12" customHeight="1" x14ac:dyDescent="0.25">
      <c r="A229" s="5" t="s">
        <v>344</v>
      </c>
      <c r="B229" s="5" t="s">
        <v>13</v>
      </c>
      <c r="C229" s="5" t="s">
        <v>252</v>
      </c>
      <c r="D229" s="5" t="s">
        <v>250</v>
      </c>
      <c r="E229" s="8">
        <v>45839</v>
      </c>
      <c r="F229" s="8">
        <v>46023</v>
      </c>
      <c r="G229" s="7">
        <v>76000</v>
      </c>
      <c r="H229" s="7">
        <v>0</v>
      </c>
      <c r="I229" s="7">
        <v>76000</v>
      </c>
      <c r="J229" s="15">
        <v>2181.1999999999998</v>
      </c>
      <c r="K229" s="15">
        <v>6497.56</v>
      </c>
      <c r="L229" s="15">
        <v>2310.4</v>
      </c>
      <c r="M229" s="15">
        <v>25</v>
      </c>
      <c r="N229" s="15">
        <f t="shared" si="37"/>
        <v>11014.16</v>
      </c>
      <c r="O229" s="15">
        <f t="shared" si="38"/>
        <v>64985.84</v>
      </c>
      <c r="Q229" s="12"/>
      <c r="R229" s="1"/>
    </row>
    <row r="230" spans="1:18" s="5" customFormat="1" ht="12" customHeight="1" x14ac:dyDescent="0.25">
      <c r="A230" s="5" t="s">
        <v>346</v>
      </c>
      <c r="B230" s="5" t="s">
        <v>13</v>
      </c>
      <c r="C230" s="5" t="s">
        <v>252</v>
      </c>
      <c r="D230" s="5" t="s">
        <v>250</v>
      </c>
      <c r="E230" s="8">
        <v>45839</v>
      </c>
      <c r="F230" s="8">
        <v>46023</v>
      </c>
      <c r="G230" s="7">
        <v>76000</v>
      </c>
      <c r="H230" s="7">
        <v>0</v>
      </c>
      <c r="I230" s="7">
        <v>76000</v>
      </c>
      <c r="J230" s="15">
        <v>2181.1999999999998</v>
      </c>
      <c r="K230" s="15">
        <v>6497.56</v>
      </c>
      <c r="L230" s="15">
        <v>2310.4</v>
      </c>
      <c r="M230" s="15">
        <v>25</v>
      </c>
      <c r="N230" s="15">
        <f t="shared" si="37"/>
        <v>11014.16</v>
      </c>
      <c r="O230" s="15">
        <f t="shared" si="38"/>
        <v>64985.84</v>
      </c>
      <c r="Q230" s="12"/>
      <c r="R230" s="1"/>
    </row>
    <row r="231" spans="1:18" ht="12" customHeight="1" x14ac:dyDescent="0.25">
      <c r="A231" s="5" t="s">
        <v>227</v>
      </c>
      <c r="B231" s="5" t="s">
        <v>13</v>
      </c>
      <c r="C231" s="5" t="s">
        <v>252</v>
      </c>
      <c r="D231" s="5" t="s">
        <v>250</v>
      </c>
      <c r="E231" s="8">
        <v>45809</v>
      </c>
      <c r="F231" s="8">
        <v>45992</v>
      </c>
      <c r="G231" s="15">
        <v>40000</v>
      </c>
      <c r="H231" s="15">
        <v>0</v>
      </c>
      <c r="I231" s="15">
        <f t="shared" si="46"/>
        <v>40000</v>
      </c>
      <c r="J231" s="15">
        <v>1148</v>
      </c>
      <c r="K231" s="15">
        <v>442.65</v>
      </c>
      <c r="L231" s="15">
        <v>1216</v>
      </c>
      <c r="M231" s="15">
        <v>25</v>
      </c>
      <c r="N231" s="15">
        <f t="shared" si="37"/>
        <v>2831.65</v>
      </c>
      <c r="O231" s="15">
        <f t="shared" si="38"/>
        <v>37168.35</v>
      </c>
      <c r="P231" s="5"/>
      <c r="Q231" s="12"/>
      <c r="R231" s="5"/>
    </row>
    <row r="232" spans="1:18" ht="12" customHeight="1" x14ac:dyDescent="0.25">
      <c r="A232" s="5" t="s">
        <v>222</v>
      </c>
      <c r="B232" s="5" t="s">
        <v>223</v>
      </c>
      <c r="C232" s="5" t="s">
        <v>252</v>
      </c>
      <c r="D232" s="5" t="s">
        <v>250</v>
      </c>
      <c r="E232" s="8">
        <v>45901</v>
      </c>
      <c r="F232" s="8">
        <v>46082</v>
      </c>
      <c r="G232" s="15">
        <v>76000</v>
      </c>
      <c r="H232" s="15">
        <v>0</v>
      </c>
      <c r="I232" s="15">
        <f t="shared" si="46"/>
        <v>76000</v>
      </c>
      <c r="J232" s="15">
        <v>2181.1999999999998</v>
      </c>
      <c r="K232" s="15">
        <v>6497.56</v>
      </c>
      <c r="L232" s="15">
        <v>2310.4</v>
      </c>
      <c r="M232" s="15">
        <v>4881.5</v>
      </c>
      <c r="N232" s="15">
        <f t="shared" si="37"/>
        <v>15870.66</v>
      </c>
      <c r="O232" s="15">
        <f t="shared" si="38"/>
        <v>60129.34</v>
      </c>
      <c r="P232" s="5"/>
      <c r="Q232" s="12"/>
      <c r="R232" s="5"/>
    </row>
    <row r="233" spans="1:18" ht="12" customHeight="1" x14ac:dyDescent="0.25">
      <c r="A233" s="5" t="s">
        <v>228</v>
      </c>
      <c r="B233" s="5" t="s">
        <v>16</v>
      </c>
      <c r="C233" s="5" t="s">
        <v>252</v>
      </c>
      <c r="D233" s="5" t="s">
        <v>250</v>
      </c>
      <c r="E233" s="8">
        <v>45870</v>
      </c>
      <c r="F233" s="8">
        <v>46054</v>
      </c>
      <c r="G233" s="15">
        <v>55000</v>
      </c>
      <c r="H233" s="15">
        <v>0</v>
      </c>
      <c r="I233" s="15">
        <f t="shared" si="46"/>
        <v>55000</v>
      </c>
      <c r="J233" s="15">
        <v>1578.5</v>
      </c>
      <c r="K233" s="15">
        <v>2559.6799999999998</v>
      </c>
      <c r="L233" s="15">
        <v>1672</v>
      </c>
      <c r="M233" s="15">
        <v>25</v>
      </c>
      <c r="N233" s="15">
        <f t="shared" si="37"/>
        <v>5835.18</v>
      </c>
      <c r="O233" s="15">
        <f t="shared" si="38"/>
        <v>49164.82</v>
      </c>
      <c r="P233" s="5"/>
      <c r="Q233" s="12"/>
    </row>
    <row r="234" spans="1:18" s="5" customFormat="1" ht="12" customHeight="1" x14ac:dyDescent="0.25">
      <c r="A234" s="5" t="s">
        <v>345</v>
      </c>
      <c r="B234" s="5" t="s">
        <v>16</v>
      </c>
      <c r="C234" s="5" t="s">
        <v>252</v>
      </c>
      <c r="D234" s="5" t="s">
        <v>250</v>
      </c>
      <c r="E234" s="8">
        <v>45839</v>
      </c>
      <c r="F234" s="8">
        <v>46023</v>
      </c>
      <c r="G234" s="7">
        <v>55000</v>
      </c>
      <c r="H234" s="7">
        <v>0</v>
      </c>
      <c r="I234" s="7">
        <v>55000</v>
      </c>
      <c r="J234" s="15">
        <v>1578.5</v>
      </c>
      <c r="K234" s="15">
        <v>2559.6799999999998</v>
      </c>
      <c r="L234" s="15">
        <v>1672</v>
      </c>
      <c r="M234" s="15">
        <v>25</v>
      </c>
      <c r="N234" s="15">
        <f t="shared" si="37"/>
        <v>5835.18</v>
      </c>
      <c r="O234" s="15">
        <f t="shared" si="38"/>
        <v>49164.82</v>
      </c>
      <c r="Q234" s="12"/>
      <c r="R234" s="1"/>
    </row>
    <row r="235" spans="1:18" ht="12" customHeight="1" thickBot="1" x14ac:dyDescent="0.3">
      <c r="D235" s="24">
        <v>10</v>
      </c>
      <c r="E235" s="19"/>
      <c r="F235" s="19"/>
      <c r="G235" s="19">
        <f>SUM(G225:G234)</f>
        <v>682000</v>
      </c>
      <c r="H235" s="19">
        <f t="shared" ref="H235:O235" si="47">SUM(H225:H234)</f>
        <v>0</v>
      </c>
      <c r="I235" s="19">
        <f t="shared" si="47"/>
        <v>682000</v>
      </c>
      <c r="J235" s="19">
        <f t="shared" si="47"/>
        <v>19573.400000000001</v>
      </c>
      <c r="K235" s="19">
        <f t="shared" si="47"/>
        <v>50701.83</v>
      </c>
      <c r="L235" s="19">
        <f t="shared" si="47"/>
        <v>20732.8</v>
      </c>
      <c r="M235" s="19">
        <f t="shared" si="47"/>
        <v>11963.96</v>
      </c>
      <c r="N235" s="19">
        <f t="shared" si="47"/>
        <v>102971.98999999999</v>
      </c>
      <c r="O235" s="19">
        <f t="shared" si="47"/>
        <v>579028.00999999978</v>
      </c>
      <c r="P235" s="5"/>
      <c r="Q235" s="12"/>
    </row>
    <row r="236" spans="1:18" ht="12" customHeight="1" x14ac:dyDescent="0.25">
      <c r="G236" s="7"/>
      <c r="H236" s="5"/>
      <c r="J236" s="15"/>
      <c r="K236" s="15"/>
      <c r="L236" s="15"/>
      <c r="M236" s="15"/>
      <c r="N236" s="15"/>
      <c r="O236" s="15"/>
      <c r="P236" s="5"/>
      <c r="Q236" s="12"/>
      <c r="R236" s="5"/>
    </row>
    <row r="237" spans="1:18" ht="12" customHeight="1" x14ac:dyDescent="0.25">
      <c r="H237" s="5"/>
      <c r="J237" s="15"/>
      <c r="K237" s="15"/>
      <c r="L237" s="15"/>
      <c r="M237" s="15"/>
      <c r="N237" s="15"/>
      <c r="O237" s="15"/>
      <c r="P237" s="5"/>
      <c r="Q237" s="12"/>
    </row>
    <row r="238" spans="1:18" ht="12" customHeight="1" x14ac:dyDescent="0.25">
      <c r="A238" s="11" t="s">
        <v>232</v>
      </c>
      <c r="E238" s="8"/>
      <c r="F238" s="8"/>
      <c r="G238" s="15"/>
      <c r="H238" s="15"/>
      <c r="I238" s="15"/>
      <c r="J238" s="15"/>
      <c r="K238" s="15"/>
      <c r="L238" s="15"/>
      <c r="M238" s="15"/>
      <c r="N238" s="15"/>
      <c r="O238" s="15"/>
      <c r="P238" s="5"/>
      <c r="Q238" s="12"/>
    </row>
    <row r="239" spans="1:18" ht="12" customHeight="1" x14ac:dyDescent="0.25">
      <c r="A239" s="21" t="s">
        <v>306</v>
      </c>
      <c r="B239" s="21" t="s">
        <v>316</v>
      </c>
      <c r="C239" s="21" t="s">
        <v>307</v>
      </c>
      <c r="D239" s="21" t="s">
        <v>308</v>
      </c>
      <c r="E239" s="21" t="s">
        <v>309</v>
      </c>
      <c r="F239" s="21" t="s">
        <v>310</v>
      </c>
      <c r="G239" s="22" t="s">
        <v>311</v>
      </c>
      <c r="H239" s="22" t="s">
        <v>312</v>
      </c>
      <c r="I239" s="22" t="s">
        <v>313</v>
      </c>
      <c r="J239" s="22" t="s">
        <v>0</v>
      </c>
      <c r="K239" s="22" t="s">
        <v>1</v>
      </c>
      <c r="L239" s="22" t="s">
        <v>2</v>
      </c>
      <c r="M239" s="22" t="s">
        <v>314</v>
      </c>
      <c r="N239" s="22" t="s">
        <v>404</v>
      </c>
      <c r="O239" s="22" t="s">
        <v>315</v>
      </c>
      <c r="P239" s="5"/>
      <c r="Q239" s="12"/>
    </row>
    <row r="240" spans="1:18" ht="12" customHeight="1" x14ac:dyDescent="0.25">
      <c r="A240" s="5" t="s">
        <v>233</v>
      </c>
      <c r="B240" s="5" t="s">
        <v>16</v>
      </c>
      <c r="C240" s="5" t="s">
        <v>252</v>
      </c>
      <c r="D240" s="5" t="s">
        <v>250</v>
      </c>
      <c r="E240" s="8">
        <v>45962</v>
      </c>
      <c r="F240" s="8">
        <v>46143</v>
      </c>
      <c r="G240" s="15">
        <v>40000</v>
      </c>
      <c r="H240" s="15">
        <v>0</v>
      </c>
      <c r="I240" s="15">
        <f t="shared" ref="I240" si="48">+G240+H240</f>
        <v>40000</v>
      </c>
      <c r="J240" s="15">
        <v>1148</v>
      </c>
      <c r="K240" s="15">
        <v>442.65</v>
      </c>
      <c r="L240" s="15">
        <v>1216</v>
      </c>
      <c r="M240" s="15">
        <v>25</v>
      </c>
      <c r="N240" s="15">
        <f t="shared" si="37"/>
        <v>2831.65</v>
      </c>
      <c r="O240" s="15">
        <f t="shared" si="38"/>
        <v>37168.35</v>
      </c>
      <c r="P240" s="5"/>
      <c r="Q240" s="12"/>
    </row>
    <row r="241" spans="1:17" ht="12" customHeight="1" thickBot="1" x14ac:dyDescent="0.3">
      <c r="D241" s="24">
        <v>1</v>
      </c>
      <c r="E241" s="19"/>
      <c r="F241" s="19"/>
      <c r="G241" s="19">
        <f>SUM(G240)</f>
        <v>40000</v>
      </c>
      <c r="H241" s="19">
        <f t="shared" ref="H241:O241" si="49">SUM(H240)</f>
        <v>0</v>
      </c>
      <c r="I241" s="19">
        <f t="shared" si="49"/>
        <v>40000</v>
      </c>
      <c r="J241" s="19">
        <f t="shared" si="49"/>
        <v>1148</v>
      </c>
      <c r="K241" s="19">
        <f t="shared" si="49"/>
        <v>442.65</v>
      </c>
      <c r="L241" s="19">
        <f t="shared" si="49"/>
        <v>1216</v>
      </c>
      <c r="M241" s="19">
        <f t="shared" si="49"/>
        <v>25</v>
      </c>
      <c r="N241" s="19">
        <f t="shared" si="49"/>
        <v>2831.65</v>
      </c>
      <c r="O241" s="19">
        <f t="shared" si="49"/>
        <v>37168.35</v>
      </c>
      <c r="P241" s="5"/>
      <c r="Q241" s="12"/>
    </row>
    <row r="242" spans="1:17" ht="12" customHeight="1" x14ac:dyDescent="0.25">
      <c r="H242" s="5"/>
      <c r="J242" s="15"/>
      <c r="K242" s="15"/>
      <c r="L242" s="15"/>
      <c r="M242" s="15"/>
      <c r="N242" s="15"/>
      <c r="O242" s="15"/>
      <c r="P242" s="5"/>
      <c r="Q242" s="12"/>
    </row>
    <row r="243" spans="1:17" ht="12" customHeight="1" x14ac:dyDescent="0.25">
      <c r="H243" s="5"/>
      <c r="J243" s="15"/>
      <c r="K243" s="15"/>
      <c r="L243" s="15"/>
      <c r="M243" s="15"/>
      <c r="N243" s="15"/>
      <c r="O243" s="15"/>
      <c r="P243" s="5"/>
      <c r="Q243" s="12"/>
    </row>
    <row r="244" spans="1:17" ht="12" customHeight="1" x14ac:dyDescent="0.25">
      <c r="A244" s="11" t="s">
        <v>258</v>
      </c>
      <c r="E244" s="8"/>
      <c r="F244" s="8"/>
      <c r="G244" s="15"/>
      <c r="H244" s="15"/>
      <c r="I244" s="15"/>
      <c r="J244" s="15"/>
      <c r="K244" s="15"/>
      <c r="L244" s="15"/>
      <c r="M244" s="15"/>
      <c r="N244" s="15"/>
      <c r="O244" s="15"/>
      <c r="P244" s="5"/>
      <c r="Q244" s="12"/>
    </row>
    <row r="245" spans="1:17" ht="12" customHeight="1" x14ac:dyDescent="0.25">
      <c r="A245" s="21" t="s">
        <v>306</v>
      </c>
      <c r="B245" s="21" t="s">
        <v>316</v>
      </c>
      <c r="C245" s="21" t="s">
        <v>307</v>
      </c>
      <c r="D245" s="21" t="s">
        <v>308</v>
      </c>
      <c r="E245" s="21" t="s">
        <v>309</v>
      </c>
      <c r="F245" s="21" t="s">
        <v>310</v>
      </c>
      <c r="G245" s="22" t="s">
        <v>311</v>
      </c>
      <c r="H245" s="22" t="s">
        <v>312</v>
      </c>
      <c r="I245" s="22" t="s">
        <v>313</v>
      </c>
      <c r="J245" s="22" t="s">
        <v>0</v>
      </c>
      <c r="K245" s="22" t="s">
        <v>1</v>
      </c>
      <c r="L245" s="22" t="s">
        <v>2</v>
      </c>
      <c r="M245" s="22" t="s">
        <v>314</v>
      </c>
      <c r="N245" s="22" t="s">
        <v>404</v>
      </c>
      <c r="O245" s="22" t="s">
        <v>315</v>
      </c>
      <c r="P245" s="5"/>
      <c r="Q245" s="12"/>
    </row>
    <row r="246" spans="1:17" ht="12" customHeight="1" x14ac:dyDescent="0.25">
      <c r="A246" s="5" t="s">
        <v>398</v>
      </c>
      <c r="B246" s="5" t="s">
        <v>234</v>
      </c>
      <c r="C246" s="5" t="s">
        <v>252</v>
      </c>
      <c r="D246" s="5" t="s">
        <v>250</v>
      </c>
      <c r="E246" s="8">
        <v>45839</v>
      </c>
      <c r="F246" s="8">
        <v>46023</v>
      </c>
      <c r="G246" s="15">
        <v>150000</v>
      </c>
      <c r="H246" s="15">
        <v>0</v>
      </c>
      <c r="I246" s="15">
        <f t="shared" ref="I246" si="50">+G246+H246</f>
        <v>150000</v>
      </c>
      <c r="J246" s="15">
        <v>4305</v>
      </c>
      <c r="K246" s="15">
        <v>23866.62</v>
      </c>
      <c r="L246" s="15">
        <v>4560</v>
      </c>
      <c r="M246" s="15">
        <v>1310.49999999999</v>
      </c>
      <c r="N246" s="15">
        <f t="shared" si="37"/>
        <v>34042.119999999988</v>
      </c>
      <c r="O246" s="15">
        <f t="shared" si="38"/>
        <v>115957.88</v>
      </c>
      <c r="P246" s="5"/>
      <c r="Q246" s="12"/>
    </row>
    <row r="247" spans="1:17" ht="12" customHeight="1" thickBot="1" x14ac:dyDescent="0.3">
      <c r="D247" s="24">
        <v>1</v>
      </c>
      <c r="E247" s="19"/>
      <c r="F247" s="19"/>
      <c r="G247" s="19">
        <f>SUM(G246)</f>
        <v>150000</v>
      </c>
      <c r="H247" s="19">
        <f t="shared" ref="H247:O247" si="51">SUM(H246)</f>
        <v>0</v>
      </c>
      <c r="I247" s="19">
        <f t="shared" si="51"/>
        <v>150000</v>
      </c>
      <c r="J247" s="19">
        <f t="shared" si="51"/>
        <v>4305</v>
      </c>
      <c r="K247" s="19">
        <f t="shared" si="51"/>
        <v>23866.62</v>
      </c>
      <c r="L247" s="19">
        <f t="shared" si="51"/>
        <v>4560</v>
      </c>
      <c r="M247" s="19">
        <f t="shared" si="51"/>
        <v>1310.49999999999</v>
      </c>
      <c r="N247" s="19">
        <f t="shared" si="51"/>
        <v>34042.119999999988</v>
      </c>
      <c r="O247" s="19">
        <f t="shared" si="51"/>
        <v>115957.88</v>
      </c>
      <c r="P247" s="5"/>
      <c r="Q247" s="12"/>
    </row>
    <row r="248" spans="1:17" ht="12" customHeight="1" x14ac:dyDescent="0.25">
      <c r="H248" s="5"/>
      <c r="J248" s="15"/>
      <c r="K248" s="15"/>
      <c r="L248" s="15"/>
      <c r="M248" s="15"/>
      <c r="N248" s="15"/>
      <c r="O248" s="15"/>
      <c r="P248" s="5"/>
      <c r="Q248" s="12"/>
    </row>
    <row r="249" spans="1:17" ht="12" customHeight="1" x14ac:dyDescent="0.25">
      <c r="H249" s="5"/>
      <c r="J249" s="15"/>
      <c r="K249" s="15"/>
      <c r="L249" s="15"/>
      <c r="M249" s="15"/>
      <c r="N249" s="15"/>
      <c r="O249" s="15"/>
      <c r="P249" s="5"/>
      <c r="Q249" s="12"/>
    </row>
    <row r="250" spans="1:17" ht="12" customHeight="1" x14ac:dyDescent="0.25">
      <c r="H250" s="5"/>
      <c r="J250" s="15"/>
      <c r="K250" s="15"/>
      <c r="L250" s="15"/>
      <c r="M250" s="15"/>
      <c r="N250" s="15"/>
      <c r="O250" s="15"/>
      <c r="P250" s="5"/>
      <c r="Q250" s="12"/>
    </row>
    <row r="251" spans="1:17" ht="12" customHeight="1" x14ac:dyDescent="0.25">
      <c r="A251" s="11" t="s">
        <v>235</v>
      </c>
      <c r="D251" s="1"/>
      <c r="E251" s="8"/>
      <c r="F251" s="8"/>
      <c r="G251" s="15"/>
      <c r="H251" s="4"/>
      <c r="I251" s="4"/>
      <c r="J251" s="15"/>
      <c r="K251" s="15"/>
      <c r="L251" s="15"/>
      <c r="M251" s="15"/>
      <c r="N251" s="15"/>
      <c r="O251" s="15"/>
      <c r="P251" s="5"/>
      <c r="Q251" s="12"/>
    </row>
    <row r="252" spans="1:17" ht="12" customHeight="1" x14ac:dyDescent="0.25">
      <c r="A252" s="21" t="s">
        <v>306</v>
      </c>
      <c r="B252" s="21" t="s">
        <v>316</v>
      </c>
      <c r="C252" s="21" t="s">
        <v>307</v>
      </c>
      <c r="D252" s="21" t="s">
        <v>308</v>
      </c>
      <c r="E252" s="21" t="s">
        <v>309</v>
      </c>
      <c r="F252" s="21" t="s">
        <v>310</v>
      </c>
      <c r="G252" s="22" t="s">
        <v>311</v>
      </c>
      <c r="H252" s="22" t="s">
        <v>312</v>
      </c>
      <c r="I252" s="22" t="s">
        <v>313</v>
      </c>
      <c r="J252" s="22" t="s">
        <v>0</v>
      </c>
      <c r="K252" s="22" t="s">
        <v>1</v>
      </c>
      <c r="L252" s="22" t="s">
        <v>2</v>
      </c>
      <c r="M252" s="22" t="s">
        <v>314</v>
      </c>
      <c r="N252" s="22" t="s">
        <v>404</v>
      </c>
      <c r="O252" s="22" t="s">
        <v>315</v>
      </c>
      <c r="P252" s="5"/>
      <c r="Q252" s="12"/>
    </row>
    <row r="253" spans="1:17" ht="12" customHeight="1" x14ac:dyDescent="0.25">
      <c r="A253" s="5" t="s">
        <v>242</v>
      </c>
      <c r="B253" s="5" t="s">
        <v>8</v>
      </c>
      <c r="C253" s="5" t="s">
        <v>252</v>
      </c>
      <c r="D253" s="5" t="s">
        <v>250</v>
      </c>
      <c r="E253" s="8">
        <v>45839</v>
      </c>
      <c r="F253" s="8">
        <v>46023</v>
      </c>
      <c r="G253" s="15">
        <v>50000</v>
      </c>
      <c r="H253" s="15">
        <v>0</v>
      </c>
      <c r="I253" s="15">
        <f t="shared" ref="I253:I263" si="52">+G253+H253</f>
        <v>50000</v>
      </c>
      <c r="J253" s="15">
        <v>1435</v>
      </c>
      <c r="K253" s="15">
        <v>1854</v>
      </c>
      <c r="L253" s="15">
        <v>1520</v>
      </c>
      <c r="M253" s="15">
        <v>45171</v>
      </c>
      <c r="N253" s="15">
        <f t="shared" si="37"/>
        <v>49980</v>
      </c>
      <c r="O253" s="15">
        <f t="shared" si="38"/>
        <v>20</v>
      </c>
      <c r="P253" s="5"/>
      <c r="Q253" s="12"/>
    </row>
    <row r="254" spans="1:17" ht="12" customHeight="1" x14ac:dyDescent="0.25">
      <c r="A254" s="5" t="s">
        <v>238</v>
      </c>
      <c r="B254" s="5" t="s">
        <v>8</v>
      </c>
      <c r="C254" s="5" t="s">
        <v>252</v>
      </c>
      <c r="D254" s="5" t="s">
        <v>251</v>
      </c>
      <c r="E254" s="8">
        <v>45809</v>
      </c>
      <c r="F254" s="8">
        <v>45992</v>
      </c>
      <c r="G254" s="15">
        <v>50000</v>
      </c>
      <c r="H254" s="15">
        <v>0</v>
      </c>
      <c r="I254" s="15">
        <f t="shared" si="52"/>
        <v>50000</v>
      </c>
      <c r="J254" s="15">
        <v>1435</v>
      </c>
      <c r="K254" s="15">
        <v>1854</v>
      </c>
      <c r="L254" s="15">
        <v>1520</v>
      </c>
      <c r="M254" s="15">
        <v>25</v>
      </c>
      <c r="N254" s="15">
        <f t="shared" si="37"/>
        <v>4834</v>
      </c>
      <c r="O254" s="15">
        <f t="shared" si="38"/>
        <v>45166</v>
      </c>
      <c r="P254" s="5"/>
      <c r="Q254" s="12"/>
    </row>
    <row r="255" spans="1:17" ht="12" customHeight="1" x14ac:dyDescent="0.25">
      <c r="A255" s="5" t="s">
        <v>244</v>
      </c>
      <c r="B255" s="5" t="s">
        <v>8</v>
      </c>
      <c r="C255" s="5" t="s">
        <v>252</v>
      </c>
      <c r="D255" s="5" t="s">
        <v>251</v>
      </c>
      <c r="E255" s="8">
        <v>45839</v>
      </c>
      <c r="F255" s="8">
        <v>46023</v>
      </c>
      <c r="G255" s="15">
        <v>50000</v>
      </c>
      <c r="H255" s="15">
        <v>0</v>
      </c>
      <c r="I255" s="15">
        <f t="shared" si="52"/>
        <v>50000</v>
      </c>
      <c r="J255" s="15">
        <v>1435</v>
      </c>
      <c r="K255" s="15">
        <v>1854</v>
      </c>
      <c r="L255" s="15">
        <v>1520</v>
      </c>
      <c r="M255" s="15">
        <v>25</v>
      </c>
      <c r="N255" s="15">
        <f t="shared" si="37"/>
        <v>4834</v>
      </c>
      <c r="O255" s="15">
        <f t="shared" si="38"/>
        <v>45166</v>
      </c>
      <c r="P255" s="5"/>
      <c r="Q255" s="12"/>
    </row>
    <row r="256" spans="1:17" ht="12" customHeight="1" x14ac:dyDescent="0.25">
      <c r="A256" s="5" t="s">
        <v>243</v>
      </c>
      <c r="B256" s="5" t="s">
        <v>8</v>
      </c>
      <c r="C256" s="5" t="s">
        <v>252</v>
      </c>
      <c r="D256" s="5" t="s">
        <v>251</v>
      </c>
      <c r="E256" s="8">
        <v>45839</v>
      </c>
      <c r="F256" s="8">
        <v>46023</v>
      </c>
      <c r="G256" s="15">
        <v>50000</v>
      </c>
      <c r="H256" s="15">
        <v>0</v>
      </c>
      <c r="I256" s="15">
        <f t="shared" si="52"/>
        <v>50000</v>
      </c>
      <c r="J256" s="15">
        <v>1435</v>
      </c>
      <c r="K256" s="15">
        <v>1854</v>
      </c>
      <c r="L256" s="15">
        <v>1520</v>
      </c>
      <c r="M256" s="15">
        <v>25</v>
      </c>
      <c r="N256" s="15">
        <f t="shared" si="37"/>
        <v>4834</v>
      </c>
      <c r="O256" s="15">
        <f t="shared" si="38"/>
        <v>45166</v>
      </c>
      <c r="P256" s="5"/>
      <c r="Q256" s="12"/>
    </row>
    <row r="257" spans="1:17" ht="12" customHeight="1" x14ac:dyDescent="0.25">
      <c r="A257" s="5" t="s">
        <v>10</v>
      </c>
      <c r="B257" s="5" t="s">
        <v>8</v>
      </c>
      <c r="C257" s="5" t="s">
        <v>252</v>
      </c>
      <c r="D257" s="5" t="s">
        <v>251</v>
      </c>
      <c r="E257" s="8">
        <v>45901</v>
      </c>
      <c r="F257" s="8">
        <v>46082</v>
      </c>
      <c r="G257" s="15">
        <v>50000</v>
      </c>
      <c r="H257" s="15">
        <v>0</v>
      </c>
      <c r="I257" s="15">
        <f t="shared" si="52"/>
        <v>50000</v>
      </c>
      <c r="J257" s="15">
        <v>1435</v>
      </c>
      <c r="K257" s="15">
        <v>1854</v>
      </c>
      <c r="L257" s="15">
        <v>1520</v>
      </c>
      <c r="M257" s="15">
        <v>25</v>
      </c>
      <c r="N257" s="15">
        <f t="shared" si="37"/>
        <v>4834</v>
      </c>
      <c r="O257" s="15">
        <f t="shared" si="38"/>
        <v>45166</v>
      </c>
      <c r="P257" s="5"/>
      <c r="Q257" s="12"/>
    </row>
    <row r="258" spans="1:17" ht="12" customHeight="1" x14ac:dyDescent="0.25">
      <c r="A258" s="10" t="s">
        <v>321</v>
      </c>
      <c r="B258" s="5" t="s">
        <v>8</v>
      </c>
      <c r="C258" s="5" t="s">
        <v>252</v>
      </c>
      <c r="D258" s="1" t="s">
        <v>251</v>
      </c>
      <c r="E258" s="8">
        <v>45931</v>
      </c>
      <c r="F258" s="8">
        <v>46113</v>
      </c>
      <c r="G258" s="15">
        <v>50000</v>
      </c>
      <c r="H258" s="4">
        <v>0</v>
      </c>
      <c r="I258" s="15">
        <f t="shared" si="52"/>
        <v>50000</v>
      </c>
      <c r="J258" s="15">
        <v>1435</v>
      </c>
      <c r="K258" s="15">
        <v>1854</v>
      </c>
      <c r="L258" s="15">
        <v>1520</v>
      </c>
      <c r="M258" s="15">
        <v>25</v>
      </c>
      <c r="N258" s="15">
        <f t="shared" si="37"/>
        <v>4834</v>
      </c>
      <c r="O258" s="15">
        <f t="shared" si="38"/>
        <v>45166</v>
      </c>
      <c r="P258" s="5"/>
      <c r="Q258" s="12"/>
    </row>
    <row r="259" spans="1:17" ht="12" customHeight="1" x14ac:dyDescent="0.25">
      <c r="A259" s="5" t="s">
        <v>240</v>
      </c>
      <c r="B259" s="5" t="s">
        <v>8</v>
      </c>
      <c r="C259" s="5" t="s">
        <v>252</v>
      </c>
      <c r="D259" s="5" t="s">
        <v>250</v>
      </c>
      <c r="E259" s="8">
        <v>45839</v>
      </c>
      <c r="F259" s="8">
        <v>46023</v>
      </c>
      <c r="G259" s="15">
        <v>50000</v>
      </c>
      <c r="H259" s="15">
        <v>0</v>
      </c>
      <c r="I259" s="15">
        <f t="shared" si="52"/>
        <v>50000</v>
      </c>
      <c r="J259" s="15">
        <v>1435</v>
      </c>
      <c r="K259" s="15">
        <v>1854</v>
      </c>
      <c r="L259" s="15">
        <v>1520</v>
      </c>
      <c r="M259" s="15">
        <v>1050</v>
      </c>
      <c r="N259" s="15">
        <f t="shared" si="37"/>
        <v>5859</v>
      </c>
      <c r="O259" s="15">
        <f t="shared" si="38"/>
        <v>44141</v>
      </c>
      <c r="P259" s="5"/>
      <c r="Q259" s="12"/>
    </row>
    <row r="260" spans="1:17" ht="12" customHeight="1" x14ac:dyDescent="0.25">
      <c r="A260" s="5" t="s">
        <v>236</v>
      </c>
      <c r="B260" s="5" t="s">
        <v>8</v>
      </c>
      <c r="C260" s="5" t="s">
        <v>252</v>
      </c>
      <c r="D260" s="5" t="s">
        <v>251</v>
      </c>
      <c r="E260" s="8">
        <v>45870</v>
      </c>
      <c r="F260" s="8">
        <v>46054</v>
      </c>
      <c r="G260" s="15">
        <v>50000</v>
      </c>
      <c r="H260" s="15">
        <v>0</v>
      </c>
      <c r="I260" s="15">
        <f t="shared" si="52"/>
        <v>50000</v>
      </c>
      <c r="J260" s="15">
        <v>1435</v>
      </c>
      <c r="K260" s="15">
        <v>1854</v>
      </c>
      <c r="L260" s="15">
        <v>1520</v>
      </c>
      <c r="M260" s="15">
        <v>25</v>
      </c>
      <c r="N260" s="15">
        <f t="shared" si="37"/>
        <v>4834</v>
      </c>
      <c r="O260" s="15">
        <f t="shared" si="38"/>
        <v>45166</v>
      </c>
      <c r="P260" s="5"/>
      <c r="Q260" s="12"/>
    </row>
    <row r="261" spans="1:17" ht="12" customHeight="1" x14ac:dyDescent="0.25">
      <c r="A261" s="5" t="s">
        <v>237</v>
      </c>
      <c r="B261" s="5" t="s">
        <v>8</v>
      </c>
      <c r="C261" s="5" t="s">
        <v>252</v>
      </c>
      <c r="D261" s="5" t="s">
        <v>250</v>
      </c>
      <c r="E261" s="8">
        <v>45962</v>
      </c>
      <c r="F261" s="8">
        <v>46143</v>
      </c>
      <c r="G261" s="15">
        <v>50000</v>
      </c>
      <c r="H261" s="15">
        <v>0</v>
      </c>
      <c r="I261" s="15">
        <f t="shared" si="52"/>
        <v>50000</v>
      </c>
      <c r="J261" s="15">
        <v>1435</v>
      </c>
      <c r="K261" s="15">
        <v>1854</v>
      </c>
      <c r="L261" s="15">
        <v>1520</v>
      </c>
      <c r="M261" s="15">
        <v>1665.48999999999</v>
      </c>
      <c r="N261" s="15">
        <f t="shared" si="37"/>
        <v>6474.4899999999898</v>
      </c>
      <c r="O261" s="15">
        <f t="shared" si="38"/>
        <v>43525.510000000009</v>
      </c>
      <c r="P261" s="5"/>
      <c r="Q261" s="12"/>
    </row>
    <row r="262" spans="1:17" ht="12" customHeight="1" x14ac:dyDescent="0.25">
      <c r="A262" s="5" t="s">
        <v>239</v>
      </c>
      <c r="B262" s="5" t="s">
        <v>8</v>
      </c>
      <c r="C262" s="5" t="s">
        <v>252</v>
      </c>
      <c r="D262" s="5" t="s">
        <v>251</v>
      </c>
      <c r="E262" s="8">
        <v>45839</v>
      </c>
      <c r="F262" s="8">
        <v>46023</v>
      </c>
      <c r="G262" s="15">
        <v>50000</v>
      </c>
      <c r="H262" s="15">
        <v>0</v>
      </c>
      <c r="I262" s="15">
        <f t="shared" si="52"/>
        <v>50000</v>
      </c>
      <c r="J262" s="15">
        <v>1435</v>
      </c>
      <c r="K262" s="15">
        <v>1854</v>
      </c>
      <c r="L262" s="15">
        <v>1520</v>
      </c>
      <c r="M262" s="15">
        <v>25</v>
      </c>
      <c r="N262" s="15">
        <f t="shared" si="37"/>
        <v>4834</v>
      </c>
      <c r="O262" s="15">
        <f t="shared" si="38"/>
        <v>45166</v>
      </c>
      <c r="P262" s="5"/>
      <c r="Q262" s="12"/>
    </row>
    <row r="263" spans="1:17" ht="12" customHeight="1" x14ac:dyDescent="0.25">
      <c r="A263" s="5" t="s">
        <v>241</v>
      </c>
      <c r="B263" s="5" t="s">
        <v>8</v>
      </c>
      <c r="C263" s="5" t="s">
        <v>252</v>
      </c>
      <c r="D263" s="5" t="s">
        <v>250</v>
      </c>
      <c r="E263" s="8">
        <v>45839</v>
      </c>
      <c r="F263" s="8">
        <v>46023</v>
      </c>
      <c r="G263" s="15">
        <v>50000</v>
      </c>
      <c r="H263" s="15">
        <v>0</v>
      </c>
      <c r="I263" s="15">
        <f t="shared" si="52"/>
        <v>50000</v>
      </c>
      <c r="J263" s="15">
        <v>1435</v>
      </c>
      <c r="K263" s="15">
        <v>1596.68</v>
      </c>
      <c r="L263" s="15">
        <v>1520</v>
      </c>
      <c r="M263" s="15">
        <v>26312.46</v>
      </c>
      <c r="N263" s="15">
        <f t="shared" si="37"/>
        <v>30864.14</v>
      </c>
      <c r="O263" s="15">
        <f t="shared" si="38"/>
        <v>19135.86</v>
      </c>
      <c r="P263" s="5"/>
      <c r="Q263" s="12"/>
    </row>
    <row r="264" spans="1:17" ht="12" customHeight="1" thickBot="1" x14ac:dyDescent="0.3">
      <c r="D264" s="24">
        <v>11</v>
      </c>
      <c r="E264" s="19"/>
      <c r="F264" s="19"/>
      <c r="G264" s="19">
        <f t="shared" ref="G264:O264" si="53">SUM(G253:G263)</f>
        <v>550000</v>
      </c>
      <c r="H264" s="19">
        <f t="shared" si="53"/>
        <v>0</v>
      </c>
      <c r="I264" s="19">
        <f t="shared" si="53"/>
        <v>550000</v>
      </c>
      <c r="J264" s="19">
        <f t="shared" si="53"/>
        <v>15785</v>
      </c>
      <c r="K264" s="19">
        <f t="shared" si="53"/>
        <v>20136.68</v>
      </c>
      <c r="L264" s="19">
        <f t="shared" si="53"/>
        <v>16720</v>
      </c>
      <c r="M264" s="19">
        <f t="shared" si="53"/>
        <v>74373.949999999983</v>
      </c>
      <c r="N264" s="19">
        <f t="shared" si="53"/>
        <v>127015.62999999999</v>
      </c>
      <c r="O264" s="19">
        <f t="shared" si="53"/>
        <v>422984.37</v>
      </c>
      <c r="P264" s="5"/>
      <c r="Q264" s="12"/>
    </row>
    <row r="265" spans="1:17" ht="12" customHeight="1" x14ac:dyDescent="0.25">
      <c r="H265" s="5"/>
      <c r="J265" s="15"/>
      <c r="K265" s="15"/>
      <c r="L265" s="15"/>
      <c r="M265" s="15"/>
      <c r="N265" s="15"/>
      <c r="O265" s="15"/>
      <c r="P265" s="5"/>
      <c r="Q265" s="12"/>
    </row>
    <row r="266" spans="1:17" ht="12" customHeight="1" x14ac:dyDescent="0.25">
      <c r="H266" s="5"/>
      <c r="J266" s="15"/>
      <c r="K266" s="15"/>
      <c r="L266" s="15"/>
      <c r="M266" s="15"/>
      <c r="N266" s="15"/>
      <c r="O266" s="15"/>
      <c r="P266" s="5"/>
      <c r="Q266" s="12"/>
    </row>
    <row r="267" spans="1:17" ht="12" customHeight="1" x14ac:dyDescent="0.25">
      <c r="A267" s="11" t="s">
        <v>245</v>
      </c>
      <c r="E267" s="8"/>
      <c r="F267" s="8"/>
      <c r="G267" s="15"/>
      <c r="H267" s="15"/>
      <c r="I267" s="15"/>
      <c r="J267" s="15"/>
      <c r="K267" s="15"/>
      <c r="L267" s="15"/>
      <c r="M267" s="15"/>
      <c r="N267" s="15"/>
      <c r="O267" s="15"/>
      <c r="P267" s="5"/>
      <c r="Q267" s="12"/>
    </row>
    <row r="268" spans="1:17" ht="12" customHeight="1" x14ac:dyDescent="0.25">
      <c r="A268" s="21" t="s">
        <v>306</v>
      </c>
      <c r="B268" s="21" t="s">
        <v>316</v>
      </c>
      <c r="C268" s="21" t="s">
        <v>307</v>
      </c>
      <c r="D268" s="21" t="s">
        <v>308</v>
      </c>
      <c r="E268" s="21" t="s">
        <v>309</v>
      </c>
      <c r="F268" s="21" t="s">
        <v>310</v>
      </c>
      <c r="G268" s="22" t="s">
        <v>311</v>
      </c>
      <c r="H268" s="22" t="s">
        <v>312</v>
      </c>
      <c r="I268" s="22" t="s">
        <v>313</v>
      </c>
      <c r="J268" s="22" t="s">
        <v>0</v>
      </c>
      <c r="K268" s="22" t="s">
        <v>1</v>
      </c>
      <c r="L268" s="22" t="s">
        <v>2</v>
      </c>
      <c r="M268" s="22" t="s">
        <v>314</v>
      </c>
      <c r="N268" s="22" t="s">
        <v>404</v>
      </c>
      <c r="O268" s="22" t="s">
        <v>315</v>
      </c>
      <c r="P268" s="5"/>
      <c r="Q268" s="12"/>
    </row>
    <row r="269" spans="1:17" ht="12" customHeight="1" x14ac:dyDescent="0.25">
      <c r="A269" s="5" t="s">
        <v>246</v>
      </c>
      <c r="B269" s="5" t="s">
        <v>5</v>
      </c>
      <c r="C269" s="5" t="s">
        <v>252</v>
      </c>
      <c r="D269" s="5" t="s">
        <v>250</v>
      </c>
      <c r="E269" s="8">
        <v>45901</v>
      </c>
      <c r="F269" s="8">
        <v>46082</v>
      </c>
      <c r="G269" s="15">
        <v>80000</v>
      </c>
      <c r="H269" s="15">
        <v>0</v>
      </c>
      <c r="I269" s="15">
        <f t="shared" ref="I269:I270" si="54">+G269+H269</f>
        <v>80000</v>
      </c>
      <c r="J269" s="15">
        <v>2296</v>
      </c>
      <c r="K269" s="15">
        <v>7400.87</v>
      </c>
      <c r="L269" s="15">
        <v>2432</v>
      </c>
      <c r="M269" s="15">
        <v>25</v>
      </c>
      <c r="N269" s="15">
        <f>+J269+K269+L269+M269</f>
        <v>12153.869999999999</v>
      </c>
      <c r="O269" s="15">
        <f>+I269-N269</f>
        <v>67846.13</v>
      </c>
      <c r="P269" s="5"/>
      <c r="Q269" s="12"/>
    </row>
    <row r="270" spans="1:17" ht="12" customHeight="1" x14ac:dyDescent="0.25">
      <c r="A270" s="5" t="s">
        <v>247</v>
      </c>
      <c r="B270" s="5" t="s">
        <v>108</v>
      </c>
      <c r="C270" s="5" t="s">
        <v>252</v>
      </c>
      <c r="D270" s="5" t="s">
        <v>250</v>
      </c>
      <c r="E270" s="8">
        <v>45901</v>
      </c>
      <c r="F270" s="8">
        <v>46082</v>
      </c>
      <c r="G270" s="15">
        <v>70000</v>
      </c>
      <c r="H270" s="15">
        <v>0</v>
      </c>
      <c r="I270" s="15">
        <f t="shared" si="54"/>
        <v>70000</v>
      </c>
      <c r="J270" s="15">
        <v>2009</v>
      </c>
      <c r="K270" s="15">
        <v>5368.48</v>
      </c>
      <c r="L270" s="15">
        <v>2128</v>
      </c>
      <c r="M270" s="15">
        <v>25</v>
      </c>
      <c r="N270" s="15">
        <f>+J270+K270+L270+M270</f>
        <v>9530.48</v>
      </c>
      <c r="O270" s="15">
        <f>+I270-N270</f>
        <v>60469.520000000004</v>
      </c>
      <c r="P270" s="5"/>
      <c r="Q270" s="12"/>
    </row>
    <row r="271" spans="1:17" ht="12" customHeight="1" thickBot="1" x14ac:dyDescent="0.3">
      <c r="D271" s="24">
        <v>2</v>
      </c>
      <c r="E271" s="19"/>
      <c r="F271" s="19"/>
      <c r="G271" s="19">
        <f>SUM(G269:G270)</f>
        <v>150000</v>
      </c>
      <c r="H271" s="19">
        <f t="shared" ref="H271:O271" si="55">SUM(H269:H270)</f>
        <v>0</v>
      </c>
      <c r="I271" s="19">
        <f t="shared" si="55"/>
        <v>150000</v>
      </c>
      <c r="J271" s="19">
        <f t="shared" si="55"/>
        <v>4305</v>
      </c>
      <c r="K271" s="19">
        <f t="shared" si="55"/>
        <v>12769.349999999999</v>
      </c>
      <c r="L271" s="19">
        <f t="shared" si="55"/>
        <v>4560</v>
      </c>
      <c r="M271" s="19">
        <f t="shared" si="55"/>
        <v>50</v>
      </c>
      <c r="N271" s="19">
        <f t="shared" si="55"/>
        <v>21684.35</v>
      </c>
      <c r="O271" s="19">
        <f t="shared" si="55"/>
        <v>128315.65000000001</v>
      </c>
      <c r="P271" s="5"/>
      <c r="Q271" s="12"/>
    </row>
    <row r="272" spans="1:17" ht="12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5"/>
      <c r="K272" s="15"/>
      <c r="L272" s="15"/>
      <c r="M272" s="15"/>
      <c r="N272" s="15"/>
      <c r="O272" s="15"/>
      <c r="P272" s="5"/>
      <c r="Q272" s="12"/>
    </row>
    <row r="273" spans="1:18" ht="12" customHeight="1" x14ac:dyDescent="0.25">
      <c r="E273" s="8"/>
      <c r="F273" s="8"/>
      <c r="G273" s="15"/>
      <c r="H273" s="15"/>
      <c r="I273" s="15"/>
      <c r="J273" s="15"/>
      <c r="K273" s="15"/>
      <c r="L273" s="15"/>
      <c r="M273" s="15"/>
      <c r="N273" s="15"/>
      <c r="O273" s="15"/>
      <c r="P273" s="5"/>
      <c r="Q273" s="12"/>
    </row>
    <row r="274" spans="1:18" ht="12" customHeight="1" x14ac:dyDescent="0.25">
      <c r="A274" s="11" t="s">
        <v>248</v>
      </c>
      <c r="E274" s="8"/>
      <c r="F274" s="8"/>
      <c r="G274" s="15"/>
      <c r="H274" s="15"/>
      <c r="I274" s="15"/>
      <c r="J274" s="15"/>
      <c r="K274" s="15"/>
      <c r="L274" s="15"/>
      <c r="M274" s="15"/>
      <c r="N274" s="15"/>
      <c r="O274" s="15"/>
      <c r="P274" s="5"/>
      <c r="Q274" s="12"/>
    </row>
    <row r="275" spans="1:18" ht="12" customHeight="1" x14ac:dyDescent="0.25">
      <c r="A275" s="21" t="s">
        <v>306</v>
      </c>
      <c r="B275" s="21" t="s">
        <v>316</v>
      </c>
      <c r="C275" s="21" t="s">
        <v>307</v>
      </c>
      <c r="D275" s="21" t="s">
        <v>308</v>
      </c>
      <c r="E275" s="21" t="s">
        <v>309</v>
      </c>
      <c r="F275" s="21" t="s">
        <v>310</v>
      </c>
      <c r="G275" s="22" t="s">
        <v>311</v>
      </c>
      <c r="H275" s="22" t="s">
        <v>312</v>
      </c>
      <c r="I275" s="22" t="s">
        <v>313</v>
      </c>
      <c r="J275" s="22" t="s">
        <v>0</v>
      </c>
      <c r="K275" s="22" t="s">
        <v>1</v>
      </c>
      <c r="L275" s="22" t="s">
        <v>2</v>
      </c>
      <c r="M275" s="22" t="s">
        <v>314</v>
      </c>
      <c r="N275" s="22" t="s">
        <v>404</v>
      </c>
      <c r="O275" s="22" t="s">
        <v>315</v>
      </c>
      <c r="P275" s="5"/>
      <c r="Q275" s="12"/>
    </row>
    <row r="276" spans="1:18" ht="12" customHeight="1" x14ac:dyDescent="0.25">
      <c r="A276" s="5" t="s">
        <v>249</v>
      </c>
      <c r="B276" s="5" t="s">
        <v>173</v>
      </c>
      <c r="C276" s="5" t="s">
        <v>252</v>
      </c>
      <c r="D276" s="5" t="s">
        <v>250</v>
      </c>
      <c r="E276" s="8">
        <v>45962</v>
      </c>
      <c r="F276" s="8">
        <v>46143</v>
      </c>
      <c r="G276" s="15">
        <v>128000</v>
      </c>
      <c r="H276" s="15">
        <v>0</v>
      </c>
      <c r="I276" s="15">
        <f t="shared" ref="I276" si="56">+G276+H276</f>
        <v>128000</v>
      </c>
      <c r="J276" s="15">
        <v>3673.6</v>
      </c>
      <c r="K276" s="15">
        <v>18691.669999999998</v>
      </c>
      <c r="L276" s="15">
        <v>3891.2</v>
      </c>
      <c r="M276" s="15">
        <v>25829.85</v>
      </c>
      <c r="N276" s="15">
        <f>+J276+K276+L276+M276</f>
        <v>52086.319999999992</v>
      </c>
      <c r="O276" s="15">
        <f>+I276-N276</f>
        <v>75913.680000000008</v>
      </c>
      <c r="P276" s="5"/>
      <c r="Q276" s="12"/>
    </row>
    <row r="277" spans="1:18" ht="12" customHeight="1" thickBot="1" x14ac:dyDescent="0.3">
      <c r="D277" s="24">
        <v>1</v>
      </c>
      <c r="E277" s="19"/>
      <c r="F277" s="19"/>
      <c r="G277" s="19">
        <f>SUM(G276)</f>
        <v>128000</v>
      </c>
      <c r="H277" s="19">
        <f t="shared" ref="H277:O277" si="57">SUM(H276)</f>
        <v>0</v>
      </c>
      <c r="I277" s="19">
        <f t="shared" si="57"/>
        <v>128000</v>
      </c>
      <c r="J277" s="19">
        <f t="shared" si="57"/>
        <v>3673.6</v>
      </c>
      <c r="K277" s="19">
        <f t="shared" si="57"/>
        <v>18691.669999999998</v>
      </c>
      <c r="L277" s="19">
        <f t="shared" si="57"/>
        <v>3891.2</v>
      </c>
      <c r="M277" s="19">
        <f t="shared" si="57"/>
        <v>25829.85</v>
      </c>
      <c r="N277" s="19">
        <f t="shared" si="57"/>
        <v>52086.319999999992</v>
      </c>
      <c r="O277" s="19">
        <f t="shared" si="57"/>
        <v>75913.680000000008</v>
      </c>
      <c r="P277" s="5"/>
      <c r="Q277" s="12"/>
    </row>
    <row r="278" spans="1:18" ht="12" customHeight="1" x14ac:dyDescent="0.25">
      <c r="E278" s="8"/>
      <c r="F278" s="8"/>
      <c r="G278" s="15"/>
      <c r="H278" s="15"/>
      <c r="I278" s="15"/>
      <c r="J278" s="15"/>
      <c r="K278" s="15"/>
      <c r="L278" s="15"/>
      <c r="M278" s="15"/>
      <c r="N278" s="15"/>
      <c r="O278" s="15"/>
      <c r="P278" s="5"/>
      <c r="Q278" s="12"/>
    </row>
    <row r="279" spans="1:18" ht="12" customHeight="1" x14ac:dyDescent="0.25">
      <c r="H279" s="5"/>
      <c r="J279" s="15"/>
      <c r="K279" s="15"/>
      <c r="L279" s="15"/>
      <c r="M279" s="15"/>
      <c r="N279" s="15"/>
      <c r="O279" s="15"/>
      <c r="P279" s="5"/>
      <c r="Q279" s="12"/>
    </row>
    <row r="280" spans="1:18" ht="12" customHeight="1" x14ac:dyDescent="0.25">
      <c r="A280" s="11" t="s">
        <v>114</v>
      </c>
      <c r="H280" s="5"/>
      <c r="J280" s="15"/>
      <c r="K280" s="15"/>
      <c r="L280" s="15"/>
      <c r="M280" s="15"/>
      <c r="N280" s="15"/>
      <c r="O280" s="15"/>
      <c r="P280" s="5"/>
      <c r="Q280" s="12"/>
    </row>
    <row r="281" spans="1:18" ht="15" x14ac:dyDescent="0.25">
      <c r="A281" s="21" t="s">
        <v>306</v>
      </c>
      <c r="B281" s="21" t="s">
        <v>316</v>
      </c>
      <c r="C281" s="21" t="s">
        <v>307</v>
      </c>
      <c r="D281" s="21" t="s">
        <v>308</v>
      </c>
      <c r="E281" s="21" t="s">
        <v>309</v>
      </c>
      <c r="F281" s="21" t="s">
        <v>310</v>
      </c>
      <c r="G281" s="22" t="s">
        <v>311</v>
      </c>
      <c r="H281" s="22" t="s">
        <v>312</v>
      </c>
      <c r="I281" s="22" t="s">
        <v>313</v>
      </c>
      <c r="J281" s="22" t="s">
        <v>0</v>
      </c>
      <c r="K281" s="22" t="s">
        <v>1</v>
      </c>
      <c r="L281" s="22" t="s">
        <v>2</v>
      </c>
      <c r="M281" s="22" t="s">
        <v>314</v>
      </c>
      <c r="N281" s="22" t="s">
        <v>404</v>
      </c>
      <c r="O281" s="22" t="s">
        <v>315</v>
      </c>
      <c r="Q281" s="12"/>
    </row>
    <row r="282" spans="1:18" ht="15" x14ac:dyDescent="0.25">
      <c r="A282" s="5" t="s">
        <v>253</v>
      </c>
      <c r="B282" s="5" t="s">
        <v>8</v>
      </c>
      <c r="C282" s="5" t="s">
        <v>252</v>
      </c>
      <c r="D282" s="5" t="s">
        <v>251</v>
      </c>
      <c r="E282" s="8">
        <v>45870</v>
      </c>
      <c r="F282" s="8">
        <v>46054</v>
      </c>
      <c r="G282" s="15">
        <v>50000</v>
      </c>
      <c r="H282" s="15">
        <v>0</v>
      </c>
      <c r="I282" s="15">
        <f t="shared" ref="I282:I284" si="58">+G282+H282</f>
        <v>50000</v>
      </c>
      <c r="J282" s="15">
        <v>1435</v>
      </c>
      <c r="K282" s="15">
        <v>1854</v>
      </c>
      <c r="L282" s="15">
        <v>1520</v>
      </c>
      <c r="M282" s="15">
        <v>25</v>
      </c>
      <c r="N282" s="15">
        <f>+J282+K282+L282+M282</f>
        <v>4834</v>
      </c>
      <c r="O282" s="15">
        <f>+I282-N282</f>
        <v>45166</v>
      </c>
      <c r="P282" s="5"/>
      <c r="Q282" s="12"/>
    </row>
    <row r="283" spans="1:18" ht="15" x14ac:dyDescent="0.25">
      <c r="A283" s="5" t="s">
        <v>115</v>
      </c>
      <c r="B283" s="5" t="s">
        <v>6</v>
      </c>
      <c r="C283" s="5" t="s">
        <v>252</v>
      </c>
      <c r="D283" s="5" t="s">
        <v>251</v>
      </c>
      <c r="E283" s="8">
        <v>45901</v>
      </c>
      <c r="F283" s="8">
        <v>46082</v>
      </c>
      <c r="G283" s="15">
        <v>31500</v>
      </c>
      <c r="H283" s="15">
        <v>0</v>
      </c>
      <c r="I283" s="15">
        <f t="shared" si="58"/>
        <v>31500</v>
      </c>
      <c r="J283" s="15">
        <v>904.05</v>
      </c>
      <c r="K283" s="15">
        <v>0</v>
      </c>
      <c r="L283" s="15">
        <v>957.6</v>
      </c>
      <c r="M283" s="15">
        <v>425</v>
      </c>
      <c r="N283" s="15">
        <f>+J283+K283+L283+M283</f>
        <v>2286.65</v>
      </c>
      <c r="O283" s="15">
        <f>+I283-N283</f>
        <v>29213.35</v>
      </c>
      <c r="P283" s="5"/>
      <c r="Q283" s="12"/>
      <c r="R283"/>
    </row>
    <row r="284" spans="1:18" ht="15" x14ac:dyDescent="0.25">
      <c r="A284" s="5" t="s">
        <v>296</v>
      </c>
      <c r="B284" s="1" t="s">
        <v>6</v>
      </c>
      <c r="C284" s="5" t="s">
        <v>252</v>
      </c>
      <c r="D284" s="5" t="s">
        <v>251</v>
      </c>
      <c r="E284" s="8">
        <v>45870</v>
      </c>
      <c r="F284" s="8">
        <v>46054</v>
      </c>
      <c r="G284" s="15">
        <v>31500</v>
      </c>
      <c r="H284" s="15">
        <v>0</v>
      </c>
      <c r="I284" s="15">
        <f t="shared" si="58"/>
        <v>31500</v>
      </c>
      <c r="J284" s="15">
        <v>904.05</v>
      </c>
      <c r="K284" s="15">
        <v>0</v>
      </c>
      <c r="L284" s="15">
        <v>957.6</v>
      </c>
      <c r="M284" s="15">
        <v>25175</v>
      </c>
      <c r="N284" s="15">
        <f>+J284+K284+L284+M284</f>
        <v>27036.65</v>
      </c>
      <c r="O284" s="15">
        <f>+I284-N284</f>
        <v>4463.3499999999985</v>
      </c>
      <c r="P284" s="5"/>
      <c r="Q284" s="12"/>
      <c r="R284"/>
    </row>
    <row r="285" spans="1:18" ht="12" customHeight="1" thickBot="1" x14ac:dyDescent="0.3">
      <c r="B285" s="1"/>
      <c r="D285" s="24">
        <v>3</v>
      </c>
      <c r="E285" s="19"/>
      <c r="F285" s="19"/>
      <c r="G285" s="19">
        <f>SUM(G282:G284)</f>
        <v>113000</v>
      </c>
      <c r="H285" s="19">
        <f t="shared" ref="H285:O285" si="59">SUM(H282:H284)</f>
        <v>0</v>
      </c>
      <c r="I285" s="19">
        <f t="shared" si="59"/>
        <v>113000</v>
      </c>
      <c r="J285" s="19">
        <f t="shared" si="59"/>
        <v>3243.1000000000004</v>
      </c>
      <c r="K285" s="19">
        <f t="shared" si="59"/>
        <v>1854</v>
      </c>
      <c r="L285" s="19">
        <f t="shared" si="59"/>
        <v>3435.2</v>
      </c>
      <c r="M285" s="19">
        <f t="shared" si="59"/>
        <v>25625</v>
      </c>
      <c r="N285" s="19">
        <f t="shared" si="59"/>
        <v>34157.300000000003</v>
      </c>
      <c r="O285" s="19">
        <f t="shared" si="59"/>
        <v>78842.700000000012</v>
      </c>
      <c r="P285" s="2"/>
      <c r="Q285" s="12"/>
      <c r="R285"/>
    </row>
    <row r="286" spans="1:18" ht="15" x14ac:dyDescent="0.25">
      <c r="A286" s="11" t="s">
        <v>83</v>
      </c>
      <c r="B286" s="1"/>
      <c r="E286" s="8"/>
      <c r="F286" s="8"/>
      <c r="G286" s="15"/>
      <c r="H286" s="15"/>
      <c r="I286" s="15"/>
      <c r="J286" s="15"/>
      <c r="K286" s="15"/>
      <c r="L286" s="15"/>
      <c r="M286" s="15"/>
      <c r="N286" s="15"/>
      <c r="O286" s="15"/>
      <c r="P286" s="2"/>
      <c r="Q286" s="12"/>
      <c r="R286"/>
    </row>
    <row r="287" spans="1:18" ht="15" x14ac:dyDescent="0.25">
      <c r="A287" s="21" t="s">
        <v>306</v>
      </c>
      <c r="B287" s="21" t="s">
        <v>316</v>
      </c>
      <c r="C287" s="21" t="s">
        <v>307</v>
      </c>
      <c r="D287" s="21" t="s">
        <v>308</v>
      </c>
      <c r="E287" s="21" t="s">
        <v>309</v>
      </c>
      <c r="F287" s="21" t="s">
        <v>310</v>
      </c>
      <c r="G287" s="22" t="s">
        <v>311</v>
      </c>
      <c r="H287" s="22" t="s">
        <v>312</v>
      </c>
      <c r="I287" s="22" t="s">
        <v>313</v>
      </c>
      <c r="J287" s="22" t="s">
        <v>0</v>
      </c>
      <c r="K287" s="22" t="s">
        <v>1</v>
      </c>
      <c r="L287" s="22" t="s">
        <v>2</v>
      </c>
      <c r="M287" s="22" t="s">
        <v>314</v>
      </c>
      <c r="N287" s="22" t="s">
        <v>404</v>
      </c>
      <c r="O287" s="22" t="s">
        <v>315</v>
      </c>
      <c r="P287" s="2"/>
      <c r="Q287" s="12"/>
      <c r="R287"/>
    </row>
    <row r="288" spans="1:18" ht="15" x14ac:dyDescent="0.25">
      <c r="A288" s="5" t="s">
        <v>84</v>
      </c>
      <c r="B288" s="5" t="s">
        <v>85</v>
      </c>
      <c r="C288" s="5" t="s">
        <v>252</v>
      </c>
      <c r="D288" s="5" t="s">
        <v>251</v>
      </c>
      <c r="E288" s="8">
        <v>45839</v>
      </c>
      <c r="F288" s="8">
        <v>46023</v>
      </c>
      <c r="G288" s="15">
        <v>50000</v>
      </c>
      <c r="H288" s="15">
        <v>0</v>
      </c>
      <c r="I288" s="15">
        <f t="shared" ref="I288:I291" si="60">+G288+H288</f>
        <v>50000</v>
      </c>
      <c r="J288" s="15">
        <v>1435</v>
      </c>
      <c r="K288" s="15">
        <v>1854</v>
      </c>
      <c r="L288" s="15">
        <v>1520</v>
      </c>
      <c r="M288" s="15">
        <v>26365.4899999999</v>
      </c>
      <c r="N288" s="15">
        <f>+J288+K288+L288+M288</f>
        <v>31174.4899999999</v>
      </c>
      <c r="O288" s="15">
        <f>+I288-N288</f>
        <v>18825.5100000001</v>
      </c>
      <c r="P288" s="5"/>
      <c r="Q288" s="12"/>
      <c r="R288"/>
    </row>
    <row r="289" spans="1:18" ht="15" x14ac:dyDescent="0.25">
      <c r="A289" s="5" t="s">
        <v>276</v>
      </c>
      <c r="B289" s="5" t="s">
        <v>6</v>
      </c>
      <c r="C289" s="5" t="s">
        <v>252</v>
      </c>
      <c r="D289" s="5" t="s">
        <v>250</v>
      </c>
      <c r="E289" s="8">
        <v>45870</v>
      </c>
      <c r="F289" s="8">
        <v>46054</v>
      </c>
      <c r="G289" s="15">
        <v>50000</v>
      </c>
      <c r="H289" s="15">
        <v>0</v>
      </c>
      <c r="I289" s="15">
        <f t="shared" si="60"/>
        <v>50000</v>
      </c>
      <c r="J289" s="15">
        <v>1435</v>
      </c>
      <c r="K289" s="15">
        <v>1854</v>
      </c>
      <c r="L289" s="15">
        <v>1520</v>
      </c>
      <c r="M289" s="15">
        <v>25</v>
      </c>
      <c r="N289" s="15">
        <f>+J289+K289+L289+M289</f>
        <v>4834</v>
      </c>
      <c r="O289" s="15">
        <f>+I289-N289</f>
        <v>45166</v>
      </c>
      <c r="P289" s="5"/>
      <c r="Q289" s="12"/>
      <c r="R289"/>
    </row>
    <row r="290" spans="1:18" ht="15" x14ac:dyDescent="0.25">
      <c r="A290" s="5" t="s">
        <v>87</v>
      </c>
      <c r="B290" s="5" t="s">
        <v>6</v>
      </c>
      <c r="C290" s="5" t="s">
        <v>252</v>
      </c>
      <c r="D290" s="5" t="s">
        <v>251</v>
      </c>
      <c r="E290" s="8">
        <v>45839</v>
      </c>
      <c r="F290" s="8">
        <v>46023</v>
      </c>
      <c r="G290" s="15">
        <v>50000</v>
      </c>
      <c r="H290" s="15">
        <v>0</v>
      </c>
      <c r="I290" s="15">
        <f t="shared" si="60"/>
        <v>50000</v>
      </c>
      <c r="J290" s="15">
        <v>1435</v>
      </c>
      <c r="K290" s="15">
        <v>1596.68</v>
      </c>
      <c r="L290" s="15">
        <v>1520</v>
      </c>
      <c r="M290" s="15">
        <v>1740.46</v>
      </c>
      <c r="N290" s="15">
        <f>+J290+K290+L290+M290</f>
        <v>6292.14</v>
      </c>
      <c r="O290" s="15">
        <f>+I290-N290</f>
        <v>43707.86</v>
      </c>
      <c r="P290" s="5"/>
      <c r="Q290" s="12"/>
      <c r="R290"/>
    </row>
    <row r="291" spans="1:18" ht="15" x14ac:dyDescent="0.25">
      <c r="A291" s="5" t="s">
        <v>86</v>
      </c>
      <c r="B291" s="5" t="s">
        <v>6</v>
      </c>
      <c r="C291" s="5" t="s">
        <v>252</v>
      </c>
      <c r="D291" s="5" t="s">
        <v>251</v>
      </c>
      <c r="E291" s="8">
        <v>45901</v>
      </c>
      <c r="F291" s="8">
        <v>46082</v>
      </c>
      <c r="G291" s="15">
        <v>50000</v>
      </c>
      <c r="H291" s="15">
        <v>0</v>
      </c>
      <c r="I291" s="15">
        <f t="shared" si="60"/>
        <v>50000</v>
      </c>
      <c r="J291" s="15">
        <v>1435</v>
      </c>
      <c r="K291" s="15">
        <v>1854</v>
      </c>
      <c r="L291" s="15">
        <v>1520</v>
      </c>
      <c r="M291" s="15">
        <v>18482.169999999998</v>
      </c>
      <c r="N291" s="15">
        <f>+J291+K291+L291+M291</f>
        <v>23291.17</v>
      </c>
      <c r="O291" s="15">
        <f>+I291-N291</f>
        <v>26708.83</v>
      </c>
      <c r="P291" s="5"/>
      <c r="Q291"/>
      <c r="R291"/>
    </row>
    <row r="292" spans="1:18" ht="12" customHeight="1" thickBot="1" x14ac:dyDescent="0.3">
      <c r="D292" s="24">
        <v>4</v>
      </c>
      <c r="E292" s="19"/>
      <c r="F292" s="19"/>
      <c r="G292" s="19">
        <f>SUM(G288:G291)</f>
        <v>200000</v>
      </c>
      <c r="H292" s="19">
        <f t="shared" ref="H292:O292" si="61">SUM(H288:H291)</f>
        <v>0</v>
      </c>
      <c r="I292" s="19">
        <f t="shared" si="61"/>
        <v>200000</v>
      </c>
      <c r="J292" s="19">
        <f t="shared" si="61"/>
        <v>5740</v>
      </c>
      <c r="K292" s="19">
        <f t="shared" si="61"/>
        <v>7158.68</v>
      </c>
      <c r="L292" s="19">
        <f t="shared" si="61"/>
        <v>6080</v>
      </c>
      <c r="M292" s="19">
        <f t="shared" si="61"/>
        <v>46613.119999999893</v>
      </c>
      <c r="N292" s="19">
        <f t="shared" si="61"/>
        <v>65591.799999999901</v>
      </c>
      <c r="O292" s="19">
        <f t="shared" si="61"/>
        <v>134408.2000000001</v>
      </c>
      <c r="P292" s="2"/>
      <c r="Q292"/>
      <c r="R292"/>
    </row>
    <row r="293" spans="1:18" ht="15" x14ac:dyDescent="0.25">
      <c r="A293" s="11" t="s">
        <v>68</v>
      </c>
      <c r="E293" s="8"/>
      <c r="F293" s="8"/>
      <c r="G293" s="15"/>
      <c r="H293" s="15"/>
      <c r="I293" s="15"/>
      <c r="J293" s="15"/>
      <c r="K293" s="15"/>
      <c r="L293" s="15"/>
      <c r="M293" s="15"/>
      <c r="N293" s="15"/>
      <c r="O293" s="15"/>
      <c r="P293" s="2"/>
      <c r="Q293"/>
      <c r="R293"/>
    </row>
    <row r="294" spans="1:18" ht="15" x14ac:dyDescent="0.25">
      <c r="A294" s="21" t="s">
        <v>306</v>
      </c>
      <c r="B294" s="21" t="s">
        <v>316</v>
      </c>
      <c r="C294" s="21" t="s">
        <v>307</v>
      </c>
      <c r="D294" s="21" t="s">
        <v>308</v>
      </c>
      <c r="E294" s="21" t="s">
        <v>309</v>
      </c>
      <c r="F294" s="21" t="s">
        <v>310</v>
      </c>
      <c r="G294" s="22" t="s">
        <v>311</v>
      </c>
      <c r="H294" s="22" t="s">
        <v>312</v>
      </c>
      <c r="I294" s="22" t="s">
        <v>313</v>
      </c>
      <c r="J294" s="22" t="s">
        <v>0</v>
      </c>
      <c r="K294" s="22" t="s">
        <v>1</v>
      </c>
      <c r="L294" s="22" t="s">
        <v>2</v>
      </c>
      <c r="M294" s="22" t="s">
        <v>314</v>
      </c>
      <c r="N294" s="22" t="s">
        <v>404</v>
      </c>
      <c r="O294" s="22" t="s">
        <v>315</v>
      </c>
      <c r="P294" s="2"/>
      <c r="Q294"/>
      <c r="R294"/>
    </row>
    <row r="295" spans="1:18" s="3" customFormat="1" ht="15" x14ac:dyDescent="0.25">
      <c r="A295" s="5" t="s">
        <v>70</v>
      </c>
      <c r="B295" s="5" t="s">
        <v>29</v>
      </c>
      <c r="C295" s="5" t="s">
        <v>252</v>
      </c>
      <c r="D295" s="5" t="s">
        <v>251</v>
      </c>
      <c r="E295" s="8">
        <v>45839</v>
      </c>
      <c r="F295" s="8">
        <v>46023</v>
      </c>
      <c r="G295" s="15">
        <v>70000</v>
      </c>
      <c r="H295" s="15">
        <v>0</v>
      </c>
      <c r="I295" s="15">
        <f t="shared" ref="I295:I298" si="62">+G295+H295</f>
        <v>70000</v>
      </c>
      <c r="J295" s="15">
        <v>2009</v>
      </c>
      <c r="K295" s="15">
        <v>5368.48</v>
      </c>
      <c r="L295" s="15">
        <v>2128</v>
      </c>
      <c r="M295" s="15">
        <v>25</v>
      </c>
      <c r="N295" s="15">
        <f>+J295+K295+L295+M295</f>
        <v>9530.48</v>
      </c>
      <c r="O295" s="15">
        <f>+I295-N295</f>
        <v>60469.520000000004</v>
      </c>
      <c r="P295" s="5"/>
      <c r="Q295" s="12"/>
      <c r="R295" s="12"/>
    </row>
    <row r="296" spans="1:18" ht="15" x14ac:dyDescent="0.25">
      <c r="A296" s="5" t="s">
        <v>71</v>
      </c>
      <c r="B296" s="5" t="s">
        <v>6</v>
      </c>
      <c r="C296" s="5" t="s">
        <v>252</v>
      </c>
      <c r="D296" s="5" t="s">
        <v>251</v>
      </c>
      <c r="E296" s="8">
        <v>45839</v>
      </c>
      <c r="F296" s="8">
        <v>46023</v>
      </c>
      <c r="G296" s="15">
        <v>50000</v>
      </c>
      <c r="H296" s="15">
        <v>0</v>
      </c>
      <c r="I296" s="15">
        <f t="shared" si="62"/>
        <v>50000</v>
      </c>
      <c r="J296" s="15">
        <v>1435</v>
      </c>
      <c r="K296" s="15">
        <v>1596.68</v>
      </c>
      <c r="L296" s="15">
        <v>1520</v>
      </c>
      <c r="M296" s="15">
        <v>1740.46</v>
      </c>
      <c r="N296" s="15">
        <f>+J296+K296+L296+M296</f>
        <v>6292.14</v>
      </c>
      <c r="O296" s="15">
        <f>+I296-N296</f>
        <v>43707.86</v>
      </c>
      <c r="P296" s="5"/>
      <c r="Q296"/>
      <c r="R296"/>
    </row>
    <row r="297" spans="1:18" s="3" customFormat="1" ht="15" x14ac:dyDescent="0.25">
      <c r="A297" s="5" t="s">
        <v>69</v>
      </c>
      <c r="B297" s="5" t="s">
        <v>6</v>
      </c>
      <c r="C297" s="5" t="s">
        <v>252</v>
      </c>
      <c r="D297" s="5" t="s">
        <v>251</v>
      </c>
      <c r="E297" s="8">
        <v>45839</v>
      </c>
      <c r="F297" s="8">
        <v>46023</v>
      </c>
      <c r="G297" s="15">
        <v>50000</v>
      </c>
      <c r="H297" s="15">
        <v>0</v>
      </c>
      <c r="I297" s="15">
        <f t="shared" si="62"/>
        <v>50000</v>
      </c>
      <c r="J297" s="15">
        <v>1435</v>
      </c>
      <c r="K297" s="15">
        <v>1854</v>
      </c>
      <c r="L297" s="15">
        <v>1520</v>
      </c>
      <c r="M297" s="15">
        <v>25</v>
      </c>
      <c r="N297" s="15">
        <f>+J297+K297+L297+M297</f>
        <v>4834</v>
      </c>
      <c r="O297" s="15">
        <f>+I297-N297</f>
        <v>45166</v>
      </c>
      <c r="P297" s="5"/>
      <c r="Q297" s="12"/>
      <c r="R297" s="12"/>
    </row>
    <row r="298" spans="1:18" s="3" customFormat="1" ht="15" x14ac:dyDescent="0.25">
      <c r="A298" s="5" t="s">
        <v>72</v>
      </c>
      <c r="B298" s="5" t="s">
        <v>6</v>
      </c>
      <c r="C298" s="5" t="s">
        <v>252</v>
      </c>
      <c r="D298" s="5" t="s">
        <v>251</v>
      </c>
      <c r="E298" s="8">
        <v>45839</v>
      </c>
      <c r="F298" s="8">
        <v>46023</v>
      </c>
      <c r="G298" s="15">
        <v>50000</v>
      </c>
      <c r="H298" s="15">
        <v>0</v>
      </c>
      <c r="I298" s="15">
        <f t="shared" si="62"/>
        <v>50000</v>
      </c>
      <c r="J298" s="15">
        <v>1435</v>
      </c>
      <c r="K298" s="15">
        <v>1854</v>
      </c>
      <c r="L298" s="15">
        <v>1520</v>
      </c>
      <c r="M298" s="15">
        <v>3624.02</v>
      </c>
      <c r="N298" s="15">
        <f>+J298+K298+L298+M298</f>
        <v>8433.02</v>
      </c>
      <c r="O298" s="15">
        <f>+I298-N298</f>
        <v>41566.979999999996</v>
      </c>
      <c r="P298" s="5"/>
      <c r="Q298" s="12"/>
      <c r="R298" s="12"/>
    </row>
    <row r="299" spans="1:18" ht="12.75" thickBot="1" x14ac:dyDescent="0.25">
      <c r="D299" s="24">
        <v>4</v>
      </c>
      <c r="E299" s="19"/>
      <c r="F299" s="19"/>
      <c r="G299" s="19">
        <f>SUM(G295:G298)</f>
        <v>220000</v>
      </c>
      <c r="H299" s="19">
        <f t="shared" ref="H299:O299" si="63">SUM(H295:H298)</f>
        <v>0</v>
      </c>
      <c r="I299" s="19">
        <f t="shared" si="63"/>
        <v>220000</v>
      </c>
      <c r="J299" s="19">
        <f t="shared" si="63"/>
        <v>6314</v>
      </c>
      <c r="K299" s="19">
        <f t="shared" si="63"/>
        <v>10673.16</v>
      </c>
      <c r="L299" s="19">
        <f t="shared" si="63"/>
        <v>6688</v>
      </c>
      <c r="M299" s="19">
        <f t="shared" si="63"/>
        <v>5414.48</v>
      </c>
      <c r="N299" s="19">
        <f t="shared" si="63"/>
        <v>29089.64</v>
      </c>
      <c r="O299" s="19">
        <f t="shared" si="63"/>
        <v>190910.36</v>
      </c>
    </row>
    <row r="300" spans="1:18" s="3" customFormat="1" ht="15" x14ac:dyDescent="0.25">
      <c r="A300" s="5"/>
      <c r="B300" s="5"/>
      <c r="C300" s="5"/>
      <c r="D300" s="5"/>
      <c r="E300" s="8"/>
      <c r="F300" s="8"/>
      <c r="G300" s="15"/>
      <c r="H300" s="15"/>
      <c r="I300" s="15"/>
      <c r="J300" s="15"/>
      <c r="K300" s="15"/>
      <c r="L300" s="15"/>
      <c r="M300" s="15"/>
      <c r="N300" s="15"/>
      <c r="O300" s="15"/>
      <c r="P300" s="2"/>
      <c r="Q300" s="12"/>
      <c r="R300" s="12"/>
    </row>
    <row r="301" spans="1:18" s="3" customFormat="1" ht="15" x14ac:dyDescent="0.25">
      <c r="A301" s="11" t="s">
        <v>110</v>
      </c>
      <c r="B301" s="5"/>
      <c r="C301" s="5"/>
      <c r="D301" s="5"/>
      <c r="E301" s="8"/>
      <c r="F301" s="8"/>
      <c r="G301" s="15"/>
      <c r="H301" s="15"/>
      <c r="I301" s="15"/>
      <c r="J301" s="15"/>
      <c r="K301" s="15"/>
      <c r="L301" s="15"/>
      <c r="M301" s="15"/>
      <c r="N301" s="15"/>
      <c r="O301" s="15"/>
      <c r="P301" s="2"/>
      <c r="Q301" s="12"/>
      <c r="R301" s="12"/>
    </row>
    <row r="302" spans="1:18" s="3" customFormat="1" ht="15" x14ac:dyDescent="0.25">
      <c r="A302" s="21" t="s">
        <v>306</v>
      </c>
      <c r="B302" s="21" t="s">
        <v>316</v>
      </c>
      <c r="C302" s="21" t="s">
        <v>307</v>
      </c>
      <c r="D302" s="21" t="s">
        <v>308</v>
      </c>
      <c r="E302" s="21" t="s">
        <v>309</v>
      </c>
      <c r="F302" s="21" t="s">
        <v>310</v>
      </c>
      <c r="G302" s="22" t="s">
        <v>311</v>
      </c>
      <c r="H302" s="22" t="s">
        <v>312</v>
      </c>
      <c r="I302" s="22" t="s">
        <v>313</v>
      </c>
      <c r="J302" s="22" t="s">
        <v>0</v>
      </c>
      <c r="K302" s="22" t="s">
        <v>1</v>
      </c>
      <c r="L302" s="22" t="s">
        <v>2</v>
      </c>
      <c r="M302" s="22" t="s">
        <v>314</v>
      </c>
      <c r="N302" s="22" t="s">
        <v>404</v>
      </c>
      <c r="O302" s="22" t="s">
        <v>315</v>
      </c>
      <c r="P302" s="2"/>
      <c r="Q302" s="12"/>
      <c r="R302" s="12"/>
    </row>
    <row r="303" spans="1:18" s="3" customFormat="1" ht="15" x14ac:dyDescent="0.25">
      <c r="A303" s="5" t="s">
        <v>112</v>
      </c>
      <c r="B303" s="5" t="s">
        <v>29</v>
      </c>
      <c r="C303" s="5" t="s">
        <v>252</v>
      </c>
      <c r="D303" s="5" t="s">
        <v>251</v>
      </c>
      <c r="E303" s="8">
        <v>45839</v>
      </c>
      <c r="F303" s="8">
        <v>46023</v>
      </c>
      <c r="G303" s="15">
        <v>70000</v>
      </c>
      <c r="H303" s="15">
        <v>0</v>
      </c>
      <c r="I303" s="15">
        <f t="shared" ref="I303:I306" si="64">+G303+H303</f>
        <v>70000</v>
      </c>
      <c r="J303" s="15">
        <v>2009</v>
      </c>
      <c r="K303" s="15">
        <v>5368.48</v>
      </c>
      <c r="L303" s="15">
        <v>2128</v>
      </c>
      <c r="M303" s="15">
        <v>25</v>
      </c>
      <c r="N303" s="15">
        <f>+J303+K303+L303+M303</f>
        <v>9530.48</v>
      </c>
      <c r="O303" s="15">
        <f>+I303-N303</f>
        <v>60469.520000000004</v>
      </c>
      <c r="P303" s="5"/>
      <c r="Q303" s="12"/>
      <c r="R303" s="12"/>
    </row>
    <row r="304" spans="1:18" s="3" customFormat="1" ht="15" x14ac:dyDescent="0.25">
      <c r="A304" s="5" t="s">
        <v>111</v>
      </c>
      <c r="B304" s="5" t="s">
        <v>6</v>
      </c>
      <c r="C304" s="5" t="s">
        <v>252</v>
      </c>
      <c r="D304" s="5" t="s">
        <v>251</v>
      </c>
      <c r="E304" s="8">
        <v>45839</v>
      </c>
      <c r="F304" s="8">
        <v>46023</v>
      </c>
      <c r="G304" s="15">
        <v>50000</v>
      </c>
      <c r="H304" s="15">
        <v>0</v>
      </c>
      <c r="I304" s="15">
        <f t="shared" si="64"/>
        <v>50000</v>
      </c>
      <c r="J304" s="15">
        <v>1435</v>
      </c>
      <c r="K304" s="15">
        <v>1854</v>
      </c>
      <c r="L304" s="15">
        <v>1520</v>
      </c>
      <c r="M304" s="15">
        <v>25</v>
      </c>
      <c r="N304" s="15">
        <f>+J304+K304+L304+M304</f>
        <v>4834</v>
      </c>
      <c r="O304" s="15">
        <f>+I304-N304</f>
        <v>45166</v>
      </c>
      <c r="P304" s="5"/>
      <c r="Q304" s="12"/>
      <c r="R304" s="12"/>
    </row>
    <row r="305" spans="1:18" s="3" customFormat="1" ht="15" x14ac:dyDescent="0.25">
      <c r="A305" s="5" t="s">
        <v>347</v>
      </c>
      <c r="B305" s="5" t="s">
        <v>6</v>
      </c>
      <c r="C305" s="5" t="s">
        <v>252</v>
      </c>
      <c r="D305" s="3" t="s">
        <v>250</v>
      </c>
      <c r="E305" s="8">
        <v>45839</v>
      </c>
      <c r="F305" s="8">
        <v>46023</v>
      </c>
      <c r="G305" s="15">
        <v>50000</v>
      </c>
      <c r="H305" s="15">
        <v>0</v>
      </c>
      <c r="I305" s="15">
        <v>50000</v>
      </c>
      <c r="J305" s="15">
        <v>1435</v>
      </c>
      <c r="K305" s="15">
        <v>1854</v>
      </c>
      <c r="L305" s="15">
        <v>1520</v>
      </c>
      <c r="M305" s="15">
        <v>25</v>
      </c>
      <c r="N305" s="15">
        <f>+J305+K305+L305+M305</f>
        <v>4834</v>
      </c>
      <c r="O305" s="15">
        <f>+I305-N305</f>
        <v>45166</v>
      </c>
      <c r="P305" s="5"/>
      <c r="Q305" s="12"/>
      <c r="R305" s="12"/>
    </row>
    <row r="306" spans="1:18" s="3" customFormat="1" ht="15" x14ac:dyDescent="0.25">
      <c r="A306" s="5" t="s">
        <v>113</v>
      </c>
      <c r="B306" s="5" t="s">
        <v>6</v>
      </c>
      <c r="C306" s="5" t="s">
        <v>252</v>
      </c>
      <c r="D306" s="5" t="s">
        <v>251</v>
      </c>
      <c r="E306" s="8">
        <v>45962</v>
      </c>
      <c r="F306" s="8">
        <v>46143</v>
      </c>
      <c r="G306" s="15">
        <v>50000</v>
      </c>
      <c r="H306" s="15">
        <v>0</v>
      </c>
      <c r="I306" s="15">
        <f t="shared" si="64"/>
        <v>50000</v>
      </c>
      <c r="J306" s="15">
        <v>1435</v>
      </c>
      <c r="K306" s="15">
        <v>1854</v>
      </c>
      <c r="L306" s="15">
        <v>1520</v>
      </c>
      <c r="M306" s="15">
        <v>25</v>
      </c>
      <c r="N306" s="15">
        <f>+J306+K306+L306+M306</f>
        <v>4834</v>
      </c>
      <c r="O306" s="15">
        <f>+I306-N306</f>
        <v>45166</v>
      </c>
      <c r="P306" s="5"/>
      <c r="Q306" s="12"/>
      <c r="R306" s="12"/>
    </row>
    <row r="307" spans="1:18" ht="12.75" thickBot="1" x14ac:dyDescent="0.25">
      <c r="D307" s="24">
        <v>4</v>
      </c>
      <c r="E307" s="19"/>
      <c r="F307" s="19"/>
      <c r="G307" s="19">
        <f>SUM(G303:G306)</f>
        <v>220000</v>
      </c>
      <c r="H307" s="19">
        <f t="shared" ref="H307:O307" si="65">SUM(H303:H306)</f>
        <v>0</v>
      </c>
      <c r="I307" s="19">
        <f t="shared" si="65"/>
        <v>220000</v>
      </c>
      <c r="J307" s="19">
        <f t="shared" si="65"/>
        <v>6314</v>
      </c>
      <c r="K307" s="19">
        <f t="shared" si="65"/>
        <v>10930.48</v>
      </c>
      <c r="L307" s="19">
        <f t="shared" si="65"/>
        <v>6688</v>
      </c>
      <c r="M307" s="19">
        <f t="shared" si="65"/>
        <v>100</v>
      </c>
      <c r="N307" s="19">
        <f t="shared" si="65"/>
        <v>24032.48</v>
      </c>
      <c r="O307" s="19">
        <f t="shared" si="65"/>
        <v>195967.52000000002</v>
      </c>
      <c r="P307" s="5"/>
    </row>
    <row r="308" spans="1:18" s="3" customFormat="1" ht="15" x14ac:dyDescent="0.25">
      <c r="A308" s="5"/>
      <c r="B308" s="5"/>
      <c r="C308" s="5"/>
      <c r="D308" s="5"/>
      <c r="E308" s="8"/>
      <c r="F308" s="8"/>
      <c r="G308" s="15"/>
      <c r="H308" s="15"/>
      <c r="I308" s="15"/>
      <c r="J308" s="15"/>
      <c r="K308" s="15"/>
      <c r="L308" s="15"/>
      <c r="M308" s="15"/>
      <c r="N308" s="15"/>
      <c r="O308" s="15"/>
      <c r="P308" s="2"/>
      <c r="Q308" s="12"/>
      <c r="R308" s="12"/>
    </row>
    <row r="309" spans="1:18" s="3" customFormat="1" ht="15" x14ac:dyDescent="0.25">
      <c r="A309" s="5"/>
      <c r="B309" s="5"/>
      <c r="C309" s="5"/>
      <c r="D309" s="5"/>
      <c r="E309" s="8"/>
      <c r="F309" s="8"/>
      <c r="G309" s="15"/>
      <c r="H309" s="15"/>
      <c r="I309" s="15"/>
      <c r="J309" s="15"/>
      <c r="K309" s="15"/>
      <c r="L309" s="15"/>
      <c r="M309" s="15"/>
      <c r="N309" s="15"/>
      <c r="O309" s="15"/>
      <c r="P309" s="2"/>
      <c r="Q309" s="12"/>
      <c r="R309" s="12"/>
    </row>
    <row r="310" spans="1:18" s="3" customFormat="1" ht="15" x14ac:dyDescent="0.25">
      <c r="A310" s="11" t="s">
        <v>66</v>
      </c>
      <c r="B310" s="5"/>
      <c r="C310" s="5"/>
      <c r="D310" s="5"/>
      <c r="E310" s="8"/>
      <c r="F310" s="8"/>
      <c r="G310" s="15"/>
      <c r="H310" s="15"/>
      <c r="I310" s="15"/>
      <c r="J310" s="15"/>
      <c r="K310" s="15"/>
      <c r="L310" s="15"/>
      <c r="M310" s="15"/>
      <c r="N310" s="15"/>
      <c r="O310" s="15"/>
      <c r="P310" s="2"/>
      <c r="Q310" s="12"/>
      <c r="R310" s="12"/>
    </row>
    <row r="311" spans="1:18" s="3" customFormat="1" ht="15" x14ac:dyDescent="0.25">
      <c r="A311" s="21" t="s">
        <v>306</v>
      </c>
      <c r="B311" s="21" t="s">
        <v>316</v>
      </c>
      <c r="C311" s="21" t="s">
        <v>307</v>
      </c>
      <c r="D311" s="21" t="s">
        <v>308</v>
      </c>
      <c r="E311" s="21" t="s">
        <v>309</v>
      </c>
      <c r="F311" s="21" t="s">
        <v>310</v>
      </c>
      <c r="G311" s="22" t="s">
        <v>311</v>
      </c>
      <c r="H311" s="22" t="s">
        <v>312</v>
      </c>
      <c r="I311" s="22" t="s">
        <v>313</v>
      </c>
      <c r="J311" s="22" t="s">
        <v>0</v>
      </c>
      <c r="K311" s="22" t="s">
        <v>1</v>
      </c>
      <c r="L311" s="22" t="s">
        <v>2</v>
      </c>
      <c r="M311" s="22" t="s">
        <v>314</v>
      </c>
      <c r="N311" s="22" t="s">
        <v>404</v>
      </c>
      <c r="O311" s="22" t="s">
        <v>315</v>
      </c>
      <c r="P311" s="2"/>
      <c r="Q311" s="12"/>
      <c r="R311" s="12"/>
    </row>
    <row r="312" spans="1:18" s="3" customFormat="1" ht="15" x14ac:dyDescent="0.25">
      <c r="A312" s="5" t="s">
        <v>67</v>
      </c>
      <c r="B312" s="5" t="s">
        <v>6</v>
      </c>
      <c r="C312" s="5" t="s">
        <v>252</v>
      </c>
      <c r="D312" s="5" t="s">
        <v>251</v>
      </c>
      <c r="E312" s="8">
        <v>45931</v>
      </c>
      <c r="F312" s="8">
        <v>46113</v>
      </c>
      <c r="G312" s="15">
        <v>50000</v>
      </c>
      <c r="H312" s="15">
        <v>0</v>
      </c>
      <c r="I312" s="15">
        <f t="shared" ref="I312" si="66">+G312+H312</f>
        <v>50000</v>
      </c>
      <c r="J312" s="15">
        <v>1435</v>
      </c>
      <c r="K312" s="15">
        <v>1854</v>
      </c>
      <c r="L312" s="15">
        <v>1520</v>
      </c>
      <c r="M312" s="15">
        <v>25</v>
      </c>
      <c r="N312" s="15">
        <f>+J312+K312+L312+M312</f>
        <v>4834</v>
      </c>
      <c r="O312" s="15">
        <f>+I312-N312</f>
        <v>45166</v>
      </c>
      <c r="P312" s="5"/>
      <c r="Q312" s="12"/>
      <c r="R312" s="12"/>
    </row>
    <row r="313" spans="1:18" s="3" customFormat="1" ht="15.75" thickBot="1" x14ac:dyDescent="0.3">
      <c r="A313" s="5"/>
      <c r="B313" s="5"/>
      <c r="C313" s="5"/>
      <c r="D313" s="24">
        <v>1</v>
      </c>
      <c r="E313" s="19"/>
      <c r="F313" s="19"/>
      <c r="G313" s="19">
        <f>SUM(G312)</f>
        <v>50000</v>
      </c>
      <c r="H313" s="19">
        <f t="shared" ref="H313:O313" si="67">SUM(H312)</f>
        <v>0</v>
      </c>
      <c r="I313" s="19">
        <f t="shared" si="67"/>
        <v>50000</v>
      </c>
      <c r="J313" s="19">
        <f t="shared" si="67"/>
        <v>1435</v>
      </c>
      <c r="K313" s="19">
        <f t="shared" si="67"/>
        <v>1854</v>
      </c>
      <c r="L313" s="19">
        <f t="shared" si="67"/>
        <v>1520</v>
      </c>
      <c r="M313" s="19">
        <f t="shared" si="67"/>
        <v>25</v>
      </c>
      <c r="N313" s="19">
        <f t="shared" si="67"/>
        <v>4834</v>
      </c>
      <c r="O313" s="19">
        <f t="shared" si="67"/>
        <v>45166</v>
      </c>
      <c r="P313" s="5"/>
      <c r="Q313" s="12"/>
      <c r="R313" s="12"/>
    </row>
    <row r="314" spans="1:18" s="3" customFormat="1" ht="15" x14ac:dyDescent="0.25">
      <c r="A314" s="5"/>
      <c r="B314" s="5"/>
      <c r="C314" s="5"/>
      <c r="D314" s="5"/>
      <c r="E314" s="8"/>
      <c r="F314" s="8"/>
      <c r="G314" s="15"/>
      <c r="H314" s="15"/>
      <c r="I314" s="15"/>
      <c r="J314" s="15"/>
      <c r="K314" s="15"/>
      <c r="L314" s="15"/>
      <c r="M314" s="15"/>
      <c r="N314" s="15"/>
      <c r="O314" s="15"/>
      <c r="P314" s="5"/>
      <c r="Q314" s="12"/>
      <c r="R314" s="12"/>
    </row>
    <row r="315" spans="1:18" s="3" customFormat="1" ht="15" x14ac:dyDescent="0.25">
      <c r="A315" s="11" t="s">
        <v>14</v>
      </c>
      <c r="B315" s="5"/>
      <c r="C315" s="5"/>
      <c r="D315" s="5"/>
      <c r="E315" s="8"/>
      <c r="F315" s="8"/>
      <c r="G315" s="15"/>
      <c r="H315" s="15"/>
      <c r="I315" s="15"/>
      <c r="J315" s="15"/>
      <c r="K315" s="15"/>
      <c r="L315" s="15"/>
      <c r="M315" s="15"/>
      <c r="N315" s="15"/>
      <c r="O315" s="15"/>
      <c r="P315" s="2"/>
      <c r="Q315" s="12"/>
      <c r="R315" s="12"/>
    </row>
    <row r="316" spans="1:18" ht="15" x14ac:dyDescent="0.25">
      <c r="A316" s="21" t="s">
        <v>306</v>
      </c>
      <c r="B316" s="21" t="s">
        <v>316</v>
      </c>
      <c r="C316" s="21" t="s">
        <v>307</v>
      </c>
      <c r="D316" s="21" t="s">
        <v>308</v>
      </c>
      <c r="E316" s="21" t="s">
        <v>309</v>
      </c>
      <c r="F316" s="21" t="s">
        <v>310</v>
      </c>
      <c r="G316" s="22" t="s">
        <v>311</v>
      </c>
      <c r="H316" s="22" t="s">
        <v>312</v>
      </c>
      <c r="I316" s="22" t="s">
        <v>313</v>
      </c>
      <c r="J316" s="22" t="s">
        <v>0</v>
      </c>
      <c r="K316" s="22" t="s">
        <v>1</v>
      </c>
      <c r="L316" s="22" t="s">
        <v>2</v>
      </c>
      <c r="M316" s="22" t="s">
        <v>314</v>
      </c>
      <c r="N316" s="22" t="s">
        <v>404</v>
      </c>
      <c r="O316" s="22" t="s">
        <v>315</v>
      </c>
      <c r="Q316" s="12"/>
      <c r="R316" s="12"/>
    </row>
    <row r="317" spans="1:18" ht="15" x14ac:dyDescent="0.25">
      <c r="A317" s="5" t="s">
        <v>388</v>
      </c>
      <c r="B317" s="5" t="s">
        <v>173</v>
      </c>
      <c r="C317" s="5" t="s">
        <v>252</v>
      </c>
      <c r="D317" s="5" t="s">
        <v>250</v>
      </c>
      <c r="E317" s="8">
        <v>45931</v>
      </c>
      <c r="F317" s="8">
        <v>46113</v>
      </c>
      <c r="G317" s="15">
        <v>128000</v>
      </c>
      <c r="H317" s="15">
        <v>0</v>
      </c>
      <c r="I317" s="15">
        <f t="shared" ref="I317:I349" si="68">+G317+H317</f>
        <v>128000</v>
      </c>
      <c r="J317" s="15">
        <v>3673.6</v>
      </c>
      <c r="K317" s="15">
        <v>18691.669999999998</v>
      </c>
      <c r="L317" s="15">
        <v>3891.2</v>
      </c>
      <c r="M317" s="15">
        <v>3624.02</v>
      </c>
      <c r="N317" s="15">
        <f t="shared" ref="N317:N363" si="69">+J317+K317+L317+M317</f>
        <v>29880.489999999998</v>
      </c>
      <c r="O317" s="15">
        <f t="shared" ref="O317:O363" si="70">+I317-N317</f>
        <v>98119.510000000009</v>
      </c>
      <c r="P317" s="5"/>
      <c r="Q317" s="12"/>
      <c r="R317" s="12"/>
    </row>
    <row r="318" spans="1:18" ht="15" x14ac:dyDescent="0.25">
      <c r="A318" s="5" t="s">
        <v>35</v>
      </c>
      <c r="B318" s="5" t="s">
        <v>36</v>
      </c>
      <c r="C318" s="5" t="s">
        <v>252</v>
      </c>
      <c r="D318" s="5" t="s">
        <v>250</v>
      </c>
      <c r="E318" s="8">
        <v>45962</v>
      </c>
      <c r="F318" s="8">
        <v>46143</v>
      </c>
      <c r="G318" s="15">
        <v>105000</v>
      </c>
      <c r="H318" s="15">
        <v>0</v>
      </c>
      <c r="I318" s="15">
        <f t="shared" si="68"/>
        <v>105000</v>
      </c>
      <c r="J318" s="15">
        <v>3013.5</v>
      </c>
      <c r="K318" s="15">
        <v>13281.49</v>
      </c>
      <c r="L318" s="15">
        <v>3192</v>
      </c>
      <c r="M318" s="15">
        <v>30474.34</v>
      </c>
      <c r="N318" s="15">
        <f t="shared" si="69"/>
        <v>49961.33</v>
      </c>
      <c r="O318" s="15">
        <f t="shared" si="70"/>
        <v>55038.67</v>
      </c>
      <c r="P318" s="5"/>
      <c r="Q318" s="12"/>
      <c r="R318" s="12"/>
    </row>
    <row r="319" spans="1:18" ht="15" x14ac:dyDescent="0.25">
      <c r="A319" s="5" t="s">
        <v>28</v>
      </c>
      <c r="B319" s="5" t="s">
        <v>29</v>
      </c>
      <c r="C319" s="5" t="s">
        <v>252</v>
      </c>
      <c r="D319" s="5" t="s">
        <v>251</v>
      </c>
      <c r="E319" s="8">
        <v>45901</v>
      </c>
      <c r="F319" s="8">
        <v>46082</v>
      </c>
      <c r="G319" s="15">
        <v>70000</v>
      </c>
      <c r="H319" s="15">
        <v>0</v>
      </c>
      <c r="I319" s="15">
        <f t="shared" si="68"/>
        <v>70000</v>
      </c>
      <c r="J319" s="15">
        <v>2009</v>
      </c>
      <c r="K319" s="15">
        <v>5368.48</v>
      </c>
      <c r="L319" s="15">
        <v>2128</v>
      </c>
      <c r="M319" s="15">
        <v>25</v>
      </c>
      <c r="N319" s="15">
        <f t="shared" si="69"/>
        <v>9530.48</v>
      </c>
      <c r="O319" s="15">
        <f t="shared" si="70"/>
        <v>60469.520000000004</v>
      </c>
      <c r="P319" s="5"/>
      <c r="Q319" s="12"/>
      <c r="R319" s="12"/>
    </row>
    <row r="320" spans="1:18" s="3" customFormat="1" ht="15" x14ac:dyDescent="0.25">
      <c r="A320" s="5" t="s">
        <v>389</v>
      </c>
      <c r="B320" s="10" t="s">
        <v>225</v>
      </c>
      <c r="C320" s="10" t="s">
        <v>252</v>
      </c>
      <c r="D320" s="10" t="s">
        <v>250</v>
      </c>
      <c r="E320" s="9">
        <v>45901</v>
      </c>
      <c r="F320" s="9">
        <v>46082</v>
      </c>
      <c r="G320" s="15">
        <v>105000</v>
      </c>
      <c r="H320" s="15">
        <v>0</v>
      </c>
      <c r="I320" s="15">
        <f t="shared" si="68"/>
        <v>105000</v>
      </c>
      <c r="J320" s="15">
        <v>3013.5</v>
      </c>
      <c r="K320" s="15">
        <v>13281.49</v>
      </c>
      <c r="L320" s="15">
        <v>3192</v>
      </c>
      <c r="M320" s="15">
        <v>25</v>
      </c>
      <c r="N320" s="15">
        <f t="shared" si="69"/>
        <v>19511.989999999998</v>
      </c>
      <c r="O320" s="15">
        <f t="shared" si="70"/>
        <v>85488.010000000009</v>
      </c>
      <c r="P320" s="10"/>
      <c r="Q320" s="27"/>
      <c r="R320" s="27"/>
    </row>
    <row r="321" spans="1:18" s="3" customFormat="1" ht="15" x14ac:dyDescent="0.25">
      <c r="A321" s="10" t="s">
        <v>48</v>
      </c>
      <c r="B321" s="10" t="s">
        <v>46</v>
      </c>
      <c r="C321" s="10" t="s">
        <v>252</v>
      </c>
      <c r="D321" s="10" t="s">
        <v>250</v>
      </c>
      <c r="E321" s="9">
        <v>45962</v>
      </c>
      <c r="F321" s="9">
        <v>46143</v>
      </c>
      <c r="G321" s="15">
        <v>60000</v>
      </c>
      <c r="H321" s="15">
        <v>0</v>
      </c>
      <c r="I321" s="15">
        <f t="shared" si="68"/>
        <v>60000</v>
      </c>
      <c r="J321" s="15">
        <v>1722</v>
      </c>
      <c r="K321" s="15">
        <v>3486.68</v>
      </c>
      <c r="L321" s="15">
        <v>1824</v>
      </c>
      <c r="M321" s="15">
        <v>25</v>
      </c>
      <c r="N321" s="15">
        <f t="shared" si="69"/>
        <v>7057.68</v>
      </c>
      <c r="O321" s="15">
        <f t="shared" si="70"/>
        <v>52942.32</v>
      </c>
      <c r="P321" s="10"/>
      <c r="Q321" s="27"/>
      <c r="R321" s="27"/>
    </row>
    <row r="322" spans="1:18" s="3" customFormat="1" ht="15" x14ac:dyDescent="0.25">
      <c r="A322" s="10" t="s">
        <v>53</v>
      </c>
      <c r="B322" s="10" t="s">
        <v>13</v>
      </c>
      <c r="C322" s="10" t="s">
        <v>252</v>
      </c>
      <c r="D322" s="10" t="s">
        <v>250</v>
      </c>
      <c r="E322" s="9">
        <v>45870</v>
      </c>
      <c r="F322" s="9">
        <v>46054</v>
      </c>
      <c r="G322" s="15">
        <v>76000</v>
      </c>
      <c r="H322" s="15">
        <v>0</v>
      </c>
      <c r="I322" s="15">
        <f t="shared" si="68"/>
        <v>76000</v>
      </c>
      <c r="J322" s="15">
        <v>2181.1999999999998</v>
      </c>
      <c r="K322" s="15">
        <v>6497.56</v>
      </c>
      <c r="L322" s="15">
        <v>2310.4</v>
      </c>
      <c r="M322" s="15">
        <v>25</v>
      </c>
      <c r="N322" s="15">
        <f t="shared" si="69"/>
        <v>11014.16</v>
      </c>
      <c r="O322" s="15">
        <f t="shared" si="70"/>
        <v>64985.84</v>
      </c>
      <c r="P322" s="10"/>
      <c r="Q322" s="27"/>
      <c r="R322" s="27"/>
    </row>
    <row r="323" spans="1:18" s="3" customFormat="1" ht="15" x14ac:dyDescent="0.25">
      <c r="A323" s="10" t="s">
        <v>277</v>
      </c>
      <c r="B323" s="10" t="s">
        <v>13</v>
      </c>
      <c r="C323" s="10" t="s">
        <v>252</v>
      </c>
      <c r="D323" s="10" t="s">
        <v>250</v>
      </c>
      <c r="E323" s="9">
        <v>45870</v>
      </c>
      <c r="F323" s="9">
        <v>46054</v>
      </c>
      <c r="G323" s="15">
        <v>76000</v>
      </c>
      <c r="H323" s="15">
        <v>0</v>
      </c>
      <c r="I323" s="15">
        <f t="shared" si="68"/>
        <v>76000</v>
      </c>
      <c r="J323" s="15">
        <v>2181.1999999999998</v>
      </c>
      <c r="K323" s="15">
        <v>6497.56</v>
      </c>
      <c r="L323" s="15">
        <v>2310.4</v>
      </c>
      <c r="M323" s="15">
        <v>25</v>
      </c>
      <c r="N323" s="15">
        <f t="shared" si="69"/>
        <v>11014.16</v>
      </c>
      <c r="O323" s="15">
        <f t="shared" si="70"/>
        <v>64985.84</v>
      </c>
      <c r="P323" s="10"/>
      <c r="Q323" s="27"/>
      <c r="R323" s="27"/>
    </row>
    <row r="324" spans="1:18" s="3" customFormat="1" ht="15" x14ac:dyDescent="0.25">
      <c r="A324" s="10" t="s">
        <v>39</v>
      </c>
      <c r="B324" s="10" t="s">
        <v>373</v>
      </c>
      <c r="C324" s="10" t="s">
        <v>252</v>
      </c>
      <c r="D324" s="10" t="s">
        <v>250</v>
      </c>
      <c r="E324" s="9">
        <v>45839</v>
      </c>
      <c r="F324" s="9">
        <v>46023</v>
      </c>
      <c r="G324" s="15">
        <v>76000</v>
      </c>
      <c r="H324" s="15">
        <v>0</v>
      </c>
      <c r="I324" s="15">
        <f t="shared" si="68"/>
        <v>76000</v>
      </c>
      <c r="J324" s="15">
        <v>2181.1999999999998</v>
      </c>
      <c r="K324" s="15">
        <v>6497.56</v>
      </c>
      <c r="L324" s="15">
        <v>2310.4</v>
      </c>
      <c r="M324" s="15">
        <v>25</v>
      </c>
      <c r="N324" s="15">
        <f t="shared" si="69"/>
        <v>11014.16</v>
      </c>
      <c r="O324" s="15">
        <f t="shared" si="70"/>
        <v>64985.84</v>
      </c>
      <c r="P324" s="10"/>
      <c r="Q324" s="27"/>
      <c r="R324" s="27"/>
    </row>
    <row r="325" spans="1:18" s="3" customFormat="1" ht="15" x14ac:dyDescent="0.25">
      <c r="A325" s="10" t="s">
        <v>42</v>
      </c>
      <c r="B325" s="10" t="s">
        <v>13</v>
      </c>
      <c r="C325" s="10" t="s">
        <v>252</v>
      </c>
      <c r="D325" s="10" t="s">
        <v>251</v>
      </c>
      <c r="E325" s="9">
        <v>45901</v>
      </c>
      <c r="F325" s="9">
        <v>46082</v>
      </c>
      <c r="G325" s="15">
        <v>76000</v>
      </c>
      <c r="H325" s="15">
        <v>0</v>
      </c>
      <c r="I325" s="15">
        <f t="shared" si="68"/>
        <v>76000</v>
      </c>
      <c r="J325" s="15">
        <v>2181.1999999999998</v>
      </c>
      <c r="K325" s="15">
        <v>6497.56</v>
      </c>
      <c r="L325" s="15">
        <v>2310.4</v>
      </c>
      <c r="M325" s="15">
        <v>25</v>
      </c>
      <c r="N325" s="15">
        <f t="shared" si="69"/>
        <v>11014.16</v>
      </c>
      <c r="O325" s="15">
        <f t="shared" si="70"/>
        <v>64985.84</v>
      </c>
      <c r="P325" s="10"/>
      <c r="Q325" s="27"/>
      <c r="R325" s="27"/>
    </row>
    <row r="326" spans="1:18" s="3" customFormat="1" ht="15" x14ac:dyDescent="0.25">
      <c r="A326" s="10" t="s">
        <v>324</v>
      </c>
      <c r="B326" s="10" t="s">
        <v>13</v>
      </c>
      <c r="C326" s="10" t="s">
        <v>252</v>
      </c>
      <c r="D326" s="10" t="s">
        <v>251</v>
      </c>
      <c r="E326" s="9">
        <v>45748</v>
      </c>
      <c r="F326" s="9">
        <v>45931</v>
      </c>
      <c r="G326" s="15">
        <v>76000</v>
      </c>
      <c r="H326" s="15">
        <v>0</v>
      </c>
      <c r="I326" s="15">
        <f t="shared" si="68"/>
        <v>76000</v>
      </c>
      <c r="J326" s="15">
        <v>2181.1999999999998</v>
      </c>
      <c r="K326" s="15">
        <v>6497.56</v>
      </c>
      <c r="L326" s="15">
        <v>2310.4</v>
      </c>
      <c r="M326" s="15">
        <v>25</v>
      </c>
      <c r="N326" s="15">
        <f t="shared" si="69"/>
        <v>11014.16</v>
      </c>
      <c r="O326" s="15">
        <f t="shared" si="70"/>
        <v>64985.84</v>
      </c>
      <c r="P326" s="10"/>
      <c r="Q326" s="27"/>
      <c r="R326" s="27"/>
    </row>
    <row r="327" spans="1:18" s="3" customFormat="1" ht="15" x14ac:dyDescent="0.25">
      <c r="A327" s="10" t="s">
        <v>257</v>
      </c>
      <c r="B327" s="10" t="s">
        <v>13</v>
      </c>
      <c r="C327" s="10" t="s">
        <v>252</v>
      </c>
      <c r="D327" s="10" t="s">
        <v>251</v>
      </c>
      <c r="E327" s="9">
        <v>45748</v>
      </c>
      <c r="F327" s="9">
        <v>45931</v>
      </c>
      <c r="G327" s="15">
        <v>76000</v>
      </c>
      <c r="H327" s="15">
        <v>0</v>
      </c>
      <c r="I327" s="15">
        <f t="shared" si="68"/>
        <v>76000</v>
      </c>
      <c r="J327" s="15">
        <v>2181.1999999999998</v>
      </c>
      <c r="K327" s="15">
        <v>6497.56</v>
      </c>
      <c r="L327" s="15">
        <v>2310.4</v>
      </c>
      <c r="M327" s="15">
        <v>25</v>
      </c>
      <c r="N327" s="15">
        <f t="shared" si="69"/>
        <v>11014.16</v>
      </c>
      <c r="O327" s="15">
        <f t="shared" si="70"/>
        <v>64985.84</v>
      </c>
      <c r="P327" s="10"/>
      <c r="Q327" s="27"/>
      <c r="R327" s="27"/>
    </row>
    <row r="328" spans="1:18" s="3" customFormat="1" ht="15" x14ac:dyDescent="0.25">
      <c r="A328" s="10" t="s">
        <v>40</v>
      </c>
      <c r="B328" s="10" t="s">
        <v>13</v>
      </c>
      <c r="C328" s="10" t="s">
        <v>252</v>
      </c>
      <c r="D328" s="10" t="s">
        <v>250</v>
      </c>
      <c r="E328" s="9">
        <v>45839</v>
      </c>
      <c r="F328" s="9">
        <v>46023</v>
      </c>
      <c r="G328" s="15">
        <v>76000</v>
      </c>
      <c r="H328" s="15">
        <v>0</v>
      </c>
      <c r="I328" s="15">
        <f t="shared" si="68"/>
        <v>76000</v>
      </c>
      <c r="J328" s="15">
        <v>2181.1999999999998</v>
      </c>
      <c r="K328" s="15">
        <v>5811.37</v>
      </c>
      <c r="L328" s="15">
        <v>2310.4</v>
      </c>
      <c r="M328" s="15">
        <v>24417.919999999998</v>
      </c>
      <c r="N328" s="15">
        <f t="shared" si="69"/>
        <v>34720.89</v>
      </c>
      <c r="O328" s="15">
        <f t="shared" si="70"/>
        <v>41279.11</v>
      </c>
      <c r="P328" s="10"/>
      <c r="Q328" s="27"/>
      <c r="R328" s="27"/>
    </row>
    <row r="329" spans="1:18" s="3" customFormat="1" ht="15" x14ac:dyDescent="0.25">
      <c r="A329" s="10" t="s">
        <v>25</v>
      </c>
      <c r="B329" s="10" t="s">
        <v>374</v>
      </c>
      <c r="C329" s="10" t="s">
        <v>252</v>
      </c>
      <c r="D329" s="10" t="s">
        <v>251</v>
      </c>
      <c r="E329" s="9">
        <v>45870</v>
      </c>
      <c r="F329" s="9">
        <v>46054</v>
      </c>
      <c r="G329" s="15">
        <v>76000</v>
      </c>
      <c r="H329" s="15">
        <v>0</v>
      </c>
      <c r="I329" s="15">
        <f t="shared" si="68"/>
        <v>76000</v>
      </c>
      <c r="J329" s="15">
        <v>2181.1999999999998</v>
      </c>
      <c r="K329" s="15">
        <v>6497.56</v>
      </c>
      <c r="L329" s="15">
        <v>2310.4</v>
      </c>
      <c r="M329" s="15">
        <v>25</v>
      </c>
      <c r="N329" s="15">
        <f t="shared" si="69"/>
        <v>11014.16</v>
      </c>
      <c r="O329" s="15">
        <f t="shared" si="70"/>
        <v>64985.84</v>
      </c>
      <c r="P329" s="10"/>
      <c r="Q329" s="27"/>
      <c r="R329" s="27"/>
    </row>
    <row r="330" spans="1:18" s="3" customFormat="1" ht="15" x14ac:dyDescent="0.25">
      <c r="A330" s="10" t="s">
        <v>41</v>
      </c>
      <c r="B330" s="10" t="s">
        <v>23</v>
      </c>
      <c r="C330" s="10" t="s">
        <v>252</v>
      </c>
      <c r="D330" s="10" t="s">
        <v>250</v>
      </c>
      <c r="E330" s="9">
        <v>45901</v>
      </c>
      <c r="F330" s="9">
        <v>46082</v>
      </c>
      <c r="G330" s="15">
        <v>76000</v>
      </c>
      <c r="H330" s="15">
        <v>0</v>
      </c>
      <c r="I330" s="15">
        <f t="shared" si="68"/>
        <v>76000</v>
      </c>
      <c r="J330" s="15">
        <v>2181.1999999999998</v>
      </c>
      <c r="K330" s="15">
        <v>6154.46</v>
      </c>
      <c r="L330" s="15">
        <v>2310.4</v>
      </c>
      <c r="M330" s="15">
        <v>5596.96</v>
      </c>
      <c r="N330" s="15">
        <f t="shared" si="69"/>
        <v>16243.02</v>
      </c>
      <c r="O330" s="15">
        <f t="shared" si="70"/>
        <v>59756.979999999996</v>
      </c>
      <c r="P330" s="10"/>
      <c r="Q330" s="27"/>
      <c r="R330" s="27"/>
    </row>
    <row r="331" spans="1:18" s="3" customFormat="1" ht="15" x14ac:dyDescent="0.25">
      <c r="A331" s="10" t="s">
        <v>43</v>
      </c>
      <c r="B331" s="10" t="s">
        <v>23</v>
      </c>
      <c r="C331" s="10" t="s">
        <v>252</v>
      </c>
      <c r="D331" s="10" t="s">
        <v>250</v>
      </c>
      <c r="E331" s="9">
        <v>45901</v>
      </c>
      <c r="F331" s="9">
        <v>46082</v>
      </c>
      <c r="G331" s="15">
        <v>76000</v>
      </c>
      <c r="H331" s="15">
        <v>0</v>
      </c>
      <c r="I331" s="15">
        <f t="shared" si="68"/>
        <v>76000</v>
      </c>
      <c r="J331" s="15">
        <v>2181.1999999999998</v>
      </c>
      <c r="K331" s="15">
        <v>6154.46</v>
      </c>
      <c r="L331" s="15">
        <v>2310.4</v>
      </c>
      <c r="M331" s="15">
        <v>1740.46</v>
      </c>
      <c r="N331" s="15">
        <f t="shared" si="69"/>
        <v>12386.52</v>
      </c>
      <c r="O331" s="15">
        <f t="shared" si="70"/>
        <v>63613.479999999996</v>
      </c>
      <c r="P331" s="10"/>
      <c r="Q331" s="27"/>
      <c r="R331" s="27"/>
    </row>
    <row r="332" spans="1:18" ht="12" customHeight="1" x14ac:dyDescent="0.25">
      <c r="A332" s="5" t="s">
        <v>269</v>
      </c>
      <c r="B332" s="5" t="s">
        <v>23</v>
      </c>
      <c r="C332" s="5" t="s">
        <v>252</v>
      </c>
      <c r="D332" s="5" t="s">
        <v>250</v>
      </c>
      <c r="E332" s="8">
        <v>45839</v>
      </c>
      <c r="F332" s="8">
        <v>46023</v>
      </c>
      <c r="G332" s="7">
        <v>76000</v>
      </c>
      <c r="H332" s="7">
        <v>0</v>
      </c>
      <c r="I332" s="15">
        <f t="shared" si="68"/>
        <v>76000</v>
      </c>
      <c r="J332" s="15">
        <v>2181.1999999999998</v>
      </c>
      <c r="K332" s="15">
        <v>6497.56</v>
      </c>
      <c r="L332" s="15">
        <v>2310.4</v>
      </c>
      <c r="M332" s="15">
        <v>25</v>
      </c>
      <c r="N332" s="15">
        <f t="shared" si="69"/>
        <v>11014.16</v>
      </c>
      <c r="O332" s="15">
        <f t="shared" si="70"/>
        <v>64985.84</v>
      </c>
      <c r="P332" s="5"/>
      <c r="Q332" s="12"/>
    </row>
    <row r="333" spans="1:18" s="3" customFormat="1" ht="15" x14ac:dyDescent="0.25">
      <c r="A333" s="10" t="s">
        <v>22</v>
      </c>
      <c r="B333" s="10" t="s">
        <v>23</v>
      </c>
      <c r="C333" s="10" t="s">
        <v>252</v>
      </c>
      <c r="D333" s="10" t="s">
        <v>250</v>
      </c>
      <c r="E333" s="9">
        <v>45809</v>
      </c>
      <c r="F333" s="9">
        <v>45992</v>
      </c>
      <c r="G333" s="15">
        <v>60000</v>
      </c>
      <c r="H333" s="15">
        <v>0</v>
      </c>
      <c r="I333" s="15">
        <f t="shared" si="68"/>
        <v>60000</v>
      </c>
      <c r="J333" s="15">
        <v>1722</v>
      </c>
      <c r="K333" s="15">
        <v>3486.68</v>
      </c>
      <c r="L333" s="15">
        <v>1824</v>
      </c>
      <c r="M333" s="15">
        <v>445</v>
      </c>
      <c r="N333" s="15">
        <f t="shared" si="69"/>
        <v>7477.68</v>
      </c>
      <c r="O333" s="15">
        <f t="shared" si="70"/>
        <v>52522.32</v>
      </c>
      <c r="P333" s="10"/>
      <c r="Q333" s="27"/>
      <c r="R333" s="27"/>
    </row>
    <row r="334" spans="1:18" s="3" customFormat="1" ht="15" x14ac:dyDescent="0.25">
      <c r="A334" s="10" t="s">
        <v>33</v>
      </c>
      <c r="B334" s="10" t="s">
        <v>23</v>
      </c>
      <c r="C334" s="10" t="s">
        <v>252</v>
      </c>
      <c r="D334" s="10" t="s">
        <v>250</v>
      </c>
      <c r="E334" s="9">
        <v>45901</v>
      </c>
      <c r="F334" s="9">
        <v>46082</v>
      </c>
      <c r="G334" s="15">
        <v>76000</v>
      </c>
      <c r="H334" s="15">
        <v>0</v>
      </c>
      <c r="I334" s="15">
        <f t="shared" si="68"/>
        <v>76000</v>
      </c>
      <c r="J334" s="15">
        <v>2181.1999999999998</v>
      </c>
      <c r="K334" s="15">
        <v>6497.56</v>
      </c>
      <c r="L334" s="15">
        <v>2310.4</v>
      </c>
      <c r="M334" s="15">
        <v>25</v>
      </c>
      <c r="N334" s="15">
        <f t="shared" si="69"/>
        <v>11014.16</v>
      </c>
      <c r="O334" s="15">
        <f t="shared" si="70"/>
        <v>64985.84</v>
      </c>
      <c r="P334" s="10"/>
      <c r="Q334" s="27"/>
      <c r="R334" s="27"/>
    </row>
    <row r="335" spans="1:18" s="3" customFormat="1" ht="15" x14ac:dyDescent="0.25">
      <c r="A335" s="10" t="s">
        <v>44</v>
      </c>
      <c r="B335" s="10" t="s">
        <v>23</v>
      </c>
      <c r="C335" s="10" t="s">
        <v>252</v>
      </c>
      <c r="D335" s="10" t="s">
        <v>251</v>
      </c>
      <c r="E335" s="9">
        <v>45931</v>
      </c>
      <c r="F335" s="9">
        <v>46113</v>
      </c>
      <c r="G335" s="15">
        <v>76000</v>
      </c>
      <c r="H335" s="15">
        <v>0</v>
      </c>
      <c r="I335" s="15">
        <f t="shared" si="68"/>
        <v>76000</v>
      </c>
      <c r="J335" s="15">
        <v>2181.1999999999998</v>
      </c>
      <c r="K335" s="15">
        <v>6497.56</v>
      </c>
      <c r="L335" s="15">
        <v>2310.4</v>
      </c>
      <c r="M335" s="15">
        <v>25</v>
      </c>
      <c r="N335" s="15">
        <f t="shared" si="69"/>
        <v>11014.16</v>
      </c>
      <c r="O335" s="15">
        <f t="shared" si="70"/>
        <v>64985.84</v>
      </c>
      <c r="P335" s="10"/>
      <c r="Q335" s="27"/>
      <c r="R335" s="27"/>
    </row>
    <row r="336" spans="1:18" s="3" customFormat="1" ht="15" x14ac:dyDescent="0.25">
      <c r="A336" s="10" t="s">
        <v>24</v>
      </c>
      <c r="B336" s="10" t="s">
        <v>23</v>
      </c>
      <c r="C336" s="10" t="s">
        <v>252</v>
      </c>
      <c r="D336" s="10" t="s">
        <v>250</v>
      </c>
      <c r="E336" s="9">
        <v>45809</v>
      </c>
      <c r="F336" s="9">
        <v>45992</v>
      </c>
      <c r="G336" s="15">
        <v>60000</v>
      </c>
      <c r="H336" s="15">
        <v>0</v>
      </c>
      <c r="I336" s="15">
        <f t="shared" si="68"/>
        <v>60000</v>
      </c>
      <c r="J336" s="15">
        <v>1722</v>
      </c>
      <c r="K336" s="15">
        <v>3486.68</v>
      </c>
      <c r="L336" s="15">
        <v>1824</v>
      </c>
      <c r="M336" s="15">
        <v>25</v>
      </c>
      <c r="N336" s="15">
        <f t="shared" si="69"/>
        <v>7057.68</v>
      </c>
      <c r="O336" s="15">
        <f t="shared" si="70"/>
        <v>52942.32</v>
      </c>
      <c r="P336" s="10"/>
      <c r="Q336" s="27"/>
      <c r="R336" s="27"/>
    </row>
    <row r="337" spans="1:18" s="3" customFormat="1" ht="15" x14ac:dyDescent="0.25">
      <c r="A337" s="10" t="s">
        <v>19</v>
      </c>
      <c r="B337" s="10" t="s">
        <v>20</v>
      </c>
      <c r="C337" s="10" t="s">
        <v>252</v>
      </c>
      <c r="D337" s="10" t="s">
        <v>250</v>
      </c>
      <c r="E337" s="9">
        <v>45901</v>
      </c>
      <c r="F337" s="9">
        <v>46082</v>
      </c>
      <c r="G337" s="15">
        <v>50000</v>
      </c>
      <c r="H337" s="15">
        <v>0</v>
      </c>
      <c r="I337" s="15">
        <f t="shared" si="68"/>
        <v>50000</v>
      </c>
      <c r="J337" s="15">
        <v>1435</v>
      </c>
      <c r="K337" s="15">
        <v>1854</v>
      </c>
      <c r="L337" s="15">
        <v>1520</v>
      </c>
      <c r="M337" s="15">
        <v>17025.57</v>
      </c>
      <c r="N337" s="15">
        <f t="shared" si="69"/>
        <v>21834.57</v>
      </c>
      <c r="O337" s="15">
        <f t="shared" si="70"/>
        <v>28165.43</v>
      </c>
      <c r="P337" s="10"/>
      <c r="Q337" s="27"/>
      <c r="R337" s="27"/>
    </row>
    <row r="338" spans="1:18" s="3" customFormat="1" ht="15" x14ac:dyDescent="0.25">
      <c r="A338" s="10" t="s">
        <v>47</v>
      </c>
      <c r="B338" s="10" t="s">
        <v>20</v>
      </c>
      <c r="C338" s="10" t="s">
        <v>252</v>
      </c>
      <c r="D338" s="10" t="s">
        <v>251</v>
      </c>
      <c r="E338" s="9">
        <v>45778</v>
      </c>
      <c r="F338" s="9">
        <v>45962</v>
      </c>
      <c r="G338" s="15">
        <v>76000</v>
      </c>
      <c r="H338" s="15">
        <v>0</v>
      </c>
      <c r="I338" s="15">
        <f t="shared" si="68"/>
        <v>76000</v>
      </c>
      <c r="J338" s="15">
        <v>2181.1999999999998</v>
      </c>
      <c r="K338" s="15">
        <v>6497.56</v>
      </c>
      <c r="L338" s="15">
        <v>2310.4</v>
      </c>
      <c r="M338" s="15">
        <v>25</v>
      </c>
      <c r="N338" s="15">
        <f t="shared" si="69"/>
        <v>11014.16</v>
      </c>
      <c r="O338" s="15">
        <f t="shared" si="70"/>
        <v>64985.84</v>
      </c>
      <c r="P338" s="10"/>
      <c r="Q338" s="27"/>
      <c r="R338" s="27"/>
    </row>
    <row r="339" spans="1:18" s="3" customFormat="1" ht="15" x14ac:dyDescent="0.25">
      <c r="A339" s="10" t="s">
        <v>385</v>
      </c>
      <c r="B339" s="10" t="s">
        <v>20</v>
      </c>
      <c r="C339" s="10" t="s">
        <v>252</v>
      </c>
      <c r="D339" s="10" t="s">
        <v>251</v>
      </c>
      <c r="E339" s="9">
        <v>45901</v>
      </c>
      <c r="F339" s="9">
        <v>46082</v>
      </c>
      <c r="G339" s="15">
        <v>76000</v>
      </c>
      <c r="H339" s="15">
        <v>0</v>
      </c>
      <c r="I339" s="15">
        <f t="shared" si="68"/>
        <v>76000</v>
      </c>
      <c r="J339" s="15">
        <v>2181.1999999999998</v>
      </c>
      <c r="K339" s="15">
        <v>6497.56</v>
      </c>
      <c r="L339" s="15">
        <v>2310.4</v>
      </c>
      <c r="M339" s="15">
        <v>25</v>
      </c>
      <c r="N339" s="15">
        <f t="shared" si="69"/>
        <v>11014.16</v>
      </c>
      <c r="O339" s="15">
        <f t="shared" si="70"/>
        <v>64985.84</v>
      </c>
      <c r="P339" s="10"/>
      <c r="Q339" s="27"/>
      <c r="R339" s="27"/>
    </row>
    <row r="340" spans="1:18" s="3" customFormat="1" ht="15" x14ac:dyDescent="0.25">
      <c r="A340" s="10" t="s">
        <v>51</v>
      </c>
      <c r="B340" s="10" t="s">
        <v>20</v>
      </c>
      <c r="C340" s="10" t="s">
        <v>252</v>
      </c>
      <c r="D340" s="10" t="s">
        <v>250</v>
      </c>
      <c r="E340" s="9">
        <v>45809</v>
      </c>
      <c r="F340" s="9">
        <v>45992</v>
      </c>
      <c r="G340" s="15">
        <v>76000</v>
      </c>
      <c r="H340" s="15">
        <v>0</v>
      </c>
      <c r="I340" s="15">
        <f t="shared" si="68"/>
        <v>76000</v>
      </c>
      <c r="J340" s="15">
        <v>2181.1999999999998</v>
      </c>
      <c r="K340" s="15">
        <v>6497.56</v>
      </c>
      <c r="L340" s="15">
        <v>2310.4</v>
      </c>
      <c r="M340" s="15">
        <v>25</v>
      </c>
      <c r="N340" s="15">
        <f t="shared" si="69"/>
        <v>11014.16</v>
      </c>
      <c r="O340" s="15">
        <f t="shared" si="70"/>
        <v>64985.84</v>
      </c>
      <c r="P340" s="10"/>
      <c r="Q340" s="27"/>
      <c r="R340" s="27"/>
    </row>
    <row r="341" spans="1:18" s="3" customFormat="1" ht="15" x14ac:dyDescent="0.25">
      <c r="A341" s="10" t="s">
        <v>31</v>
      </c>
      <c r="B341" s="10" t="s">
        <v>20</v>
      </c>
      <c r="C341" s="10" t="s">
        <v>252</v>
      </c>
      <c r="D341" s="10" t="s">
        <v>250</v>
      </c>
      <c r="E341" s="9">
        <v>45901</v>
      </c>
      <c r="F341" s="9">
        <v>46082</v>
      </c>
      <c r="G341" s="15">
        <v>76000</v>
      </c>
      <c r="H341" s="15">
        <v>0</v>
      </c>
      <c r="I341" s="15">
        <f t="shared" si="68"/>
        <v>76000</v>
      </c>
      <c r="J341" s="15">
        <v>2181.1999999999998</v>
      </c>
      <c r="K341" s="15">
        <v>6497.56</v>
      </c>
      <c r="L341" s="15">
        <v>2310.4</v>
      </c>
      <c r="M341" s="15">
        <v>25</v>
      </c>
      <c r="N341" s="15">
        <f t="shared" si="69"/>
        <v>11014.16</v>
      </c>
      <c r="O341" s="15">
        <f t="shared" si="70"/>
        <v>64985.84</v>
      </c>
      <c r="P341" s="10"/>
      <c r="Q341" s="27"/>
      <c r="R341" s="27"/>
    </row>
    <row r="342" spans="1:18" ht="15" x14ac:dyDescent="0.25">
      <c r="A342" s="5" t="s">
        <v>262</v>
      </c>
      <c r="B342" s="5" t="s">
        <v>8</v>
      </c>
      <c r="C342" s="5" t="s">
        <v>252</v>
      </c>
      <c r="D342" s="5" t="s">
        <v>251</v>
      </c>
      <c r="E342" s="8">
        <v>45778</v>
      </c>
      <c r="F342" s="8">
        <v>45962</v>
      </c>
      <c r="G342" s="15">
        <v>51577.97</v>
      </c>
      <c r="H342" s="15">
        <v>0</v>
      </c>
      <c r="I342" s="15">
        <f t="shared" si="68"/>
        <v>51577.97</v>
      </c>
      <c r="J342" s="15">
        <v>1480.29</v>
      </c>
      <c r="K342" s="15">
        <v>2076.71</v>
      </c>
      <c r="L342" s="15">
        <v>1567.97</v>
      </c>
      <c r="M342" s="15">
        <v>43677.85</v>
      </c>
      <c r="N342" s="15">
        <f t="shared" si="69"/>
        <v>48802.82</v>
      </c>
      <c r="O342" s="15">
        <f t="shared" si="70"/>
        <v>2775.1500000000015</v>
      </c>
      <c r="P342" s="5"/>
      <c r="Q342" s="12"/>
      <c r="R342" s="12"/>
    </row>
    <row r="343" spans="1:18" ht="15" x14ac:dyDescent="0.25">
      <c r="A343" s="5" t="s">
        <v>21</v>
      </c>
      <c r="B343" s="5" t="s">
        <v>9</v>
      </c>
      <c r="C343" s="5" t="s">
        <v>252</v>
      </c>
      <c r="D343" s="5" t="s">
        <v>251</v>
      </c>
      <c r="E343" s="9">
        <v>45901</v>
      </c>
      <c r="F343" s="9">
        <v>46082</v>
      </c>
      <c r="G343" s="15">
        <v>42000</v>
      </c>
      <c r="H343" s="15">
        <v>0</v>
      </c>
      <c r="I343" s="15">
        <f t="shared" si="68"/>
        <v>42000</v>
      </c>
      <c r="J343" s="15">
        <v>1205.4000000000001</v>
      </c>
      <c r="K343" s="15">
        <v>210.28</v>
      </c>
      <c r="L343" s="15">
        <v>1276.8</v>
      </c>
      <c r="M343" s="15">
        <v>3455.9199999999901</v>
      </c>
      <c r="N343" s="15">
        <f t="shared" si="69"/>
        <v>6148.3999999999905</v>
      </c>
      <c r="O343" s="15">
        <f t="shared" si="70"/>
        <v>35851.600000000006</v>
      </c>
      <c r="P343" s="5"/>
      <c r="Q343" s="12"/>
      <c r="R343" s="12"/>
    </row>
    <row r="344" spans="1:18" ht="15" x14ac:dyDescent="0.25">
      <c r="A344" s="5" t="s">
        <v>387</v>
      </c>
      <c r="B344" s="5" t="s">
        <v>386</v>
      </c>
      <c r="C344" s="5" t="s">
        <v>252</v>
      </c>
      <c r="D344" s="5" t="s">
        <v>250</v>
      </c>
      <c r="E344" s="9">
        <v>45901</v>
      </c>
      <c r="F344" s="9">
        <v>46082</v>
      </c>
      <c r="G344" s="15">
        <v>50000</v>
      </c>
      <c r="H344" s="15">
        <v>0</v>
      </c>
      <c r="I344" s="15">
        <f t="shared" si="68"/>
        <v>50000</v>
      </c>
      <c r="J344" s="15">
        <v>1435</v>
      </c>
      <c r="K344" s="15">
        <v>1854</v>
      </c>
      <c r="L344" s="15">
        <v>1520</v>
      </c>
      <c r="M344" s="15">
        <v>25</v>
      </c>
      <c r="N344" s="15">
        <f t="shared" si="69"/>
        <v>4834</v>
      </c>
      <c r="O344" s="15">
        <f t="shared" si="70"/>
        <v>45166</v>
      </c>
      <c r="P344" s="5"/>
      <c r="Q344" s="12"/>
      <c r="R344" s="12"/>
    </row>
    <row r="345" spans="1:18" ht="15" x14ac:dyDescent="0.25">
      <c r="A345" s="5" t="s">
        <v>17</v>
      </c>
      <c r="B345" s="5" t="s">
        <v>18</v>
      </c>
      <c r="C345" s="5" t="s">
        <v>252</v>
      </c>
      <c r="D345" s="5" t="s">
        <v>251</v>
      </c>
      <c r="E345" s="8">
        <v>45870</v>
      </c>
      <c r="F345" s="8">
        <v>46054</v>
      </c>
      <c r="G345" s="15">
        <v>40000</v>
      </c>
      <c r="H345" s="15">
        <v>0</v>
      </c>
      <c r="I345" s="15">
        <f t="shared" si="68"/>
        <v>40000</v>
      </c>
      <c r="J345" s="15">
        <v>1148</v>
      </c>
      <c r="K345" s="15">
        <v>0</v>
      </c>
      <c r="L345" s="15">
        <v>1216</v>
      </c>
      <c r="M345" s="15">
        <v>22819.67</v>
      </c>
      <c r="N345" s="15">
        <f t="shared" si="69"/>
        <v>25183.67</v>
      </c>
      <c r="O345" s="15">
        <f t="shared" si="70"/>
        <v>14816.330000000002</v>
      </c>
      <c r="P345" s="5"/>
      <c r="Q345" s="12"/>
      <c r="R345" s="12"/>
    </row>
    <row r="346" spans="1:18" ht="15" x14ac:dyDescent="0.25">
      <c r="A346" s="5" t="s">
        <v>49</v>
      </c>
      <c r="B346" s="5" t="s">
        <v>16</v>
      </c>
      <c r="C346" s="5" t="s">
        <v>252</v>
      </c>
      <c r="D346" s="5" t="s">
        <v>250</v>
      </c>
      <c r="E346" s="8">
        <v>45809</v>
      </c>
      <c r="F346" s="8">
        <v>45992</v>
      </c>
      <c r="G346" s="15">
        <v>55000</v>
      </c>
      <c r="H346" s="15">
        <v>0</v>
      </c>
      <c r="I346" s="15">
        <f t="shared" si="68"/>
        <v>55000</v>
      </c>
      <c r="J346" s="15">
        <v>1578.5</v>
      </c>
      <c r="K346" s="15">
        <v>2559.6799999999998</v>
      </c>
      <c r="L346" s="15">
        <v>1672</v>
      </c>
      <c r="M346" s="15">
        <v>25</v>
      </c>
      <c r="N346" s="15">
        <f t="shared" si="69"/>
        <v>5835.18</v>
      </c>
      <c r="O346" s="15">
        <f t="shared" si="70"/>
        <v>49164.82</v>
      </c>
      <c r="P346" s="5"/>
      <c r="Q346" s="12"/>
      <c r="R346" s="12"/>
    </row>
    <row r="347" spans="1:18" ht="15" x14ac:dyDescent="0.25">
      <c r="A347" s="5" t="s">
        <v>30</v>
      </c>
      <c r="B347" s="5" t="s">
        <v>16</v>
      </c>
      <c r="C347" s="5" t="s">
        <v>252</v>
      </c>
      <c r="D347" s="5" t="s">
        <v>250</v>
      </c>
      <c r="E347" s="8">
        <v>45901</v>
      </c>
      <c r="F347" s="8">
        <v>46082</v>
      </c>
      <c r="G347" s="15">
        <v>40000</v>
      </c>
      <c r="H347" s="15">
        <v>0</v>
      </c>
      <c r="I347" s="15">
        <f t="shared" si="68"/>
        <v>40000</v>
      </c>
      <c r="J347" s="15">
        <v>1148</v>
      </c>
      <c r="K347" s="15">
        <v>442.65</v>
      </c>
      <c r="L347" s="15">
        <v>1216</v>
      </c>
      <c r="M347" s="15">
        <v>25</v>
      </c>
      <c r="N347" s="15">
        <f t="shared" si="69"/>
        <v>2831.65</v>
      </c>
      <c r="O347" s="15">
        <f t="shared" si="70"/>
        <v>37168.35</v>
      </c>
      <c r="P347" s="5"/>
      <c r="Q347" s="12"/>
      <c r="R347" s="12"/>
    </row>
    <row r="348" spans="1:18" ht="15" x14ac:dyDescent="0.25">
      <c r="A348" s="5" t="s">
        <v>50</v>
      </c>
      <c r="B348" s="5" t="s">
        <v>16</v>
      </c>
      <c r="C348" s="5" t="s">
        <v>252</v>
      </c>
      <c r="D348" s="5" t="s">
        <v>250</v>
      </c>
      <c r="E348" s="8">
        <v>45809</v>
      </c>
      <c r="F348" s="8">
        <v>45992</v>
      </c>
      <c r="G348" s="15">
        <v>55000</v>
      </c>
      <c r="H348" s="15">
        <v>0</v>
      </c>
      <c r="I348" s="15">
        <f t="shared" si="68"/>
        <v>55000</v>
      </c>
      <c r="J348" s="15">
        <v>1578.5</v>
      </c>
      <c r="K348" s="15">
        <v>2559.6799999999998</v>
      </c>
      <c r="L348" s="15">
        <v>1672</v>
      </c>
      <c r="M348" s="15">
        <v>25</v>
      </c>
      <c r="N348" s="15">
        <f t="shared" si="69"/>
        <v>5835.18</v>
      </c>
      <c r="O348" s="15">
        <f t="shared" si="70"/>
        <v>49164.82</v>
      </c>
      <c r="P348" s="5"/>
      <c r="Q348" s="12"/>
      <c r="R348" s="12"/>
    </row>
    <row r="349" spans="1:18" ht="15" x14ac:dyDescent="0.25">
      <c r="A349" s="5" t="s">
        <v>26</v>
      </c>
      <c r="B349" s="5" t="s">
        <v>16</v>
      </c>
      <c r="C349" s="5" t="s">
        <v>252</v>
      </c>
      <c r="D349" s="5" t="s">
        <v>250</v>
      </c>
      <c r="E349" s="8">
        <v>45870</v>
      </c>
      <c r="F349" s="8">
        <v>46054</v>
      </c>
      <c r="G349" s="15">
        <v>35000</v>
      </c>
      <c r="H349" s="15">
        <v>0</v>
      </c>
      <c r="I349" s="15">
        <f t="shared" si="68"/>
        <v>35000</v>
      </c>
      <c r="J349" s="15">
        <v>1004.5</v>
      </c>
      <c r="K349" s="15">
        <v>0</v>
      </c>
      <c r="L349" s="15">
        <v>1064</v>
      </c>
      <c r="M349" s="15">
        <v>25</v>
      </c>
      <c r="N349" s="15">
        <f t="shared" si="69"/>
        <v>2093.5</v>
      </c>
      <c r="O349" s="15">
        <f t="shared" si="70"/>
        <v>32906.5</v>
      </c>
      <c r="P349" s="5"/>
      <c r="Q349" s="12"/>
      <c r="R349" s="12"/>
    </row>
    <row r="350" spans="1:18" customFormat="1" ht="15" x14ac:dyDescent="0.25">
      <c r="A350" s="5" t="s">
        <v>348</v>
      </c>
      <c r="B350" s="5" t="s">
        <v>16</v>
      </c>
      <c r="C350" s="5" t="s">
        <v>252</v>
      </c>
      <c r="D350" s="5" t="s">
        <v>251</v>
      </c>
      <c r="E350" s="18" t="s">
        <v>370</v>
      </c>
      <c r="F350" s="18">
        <v>46023</v>
      </c>
      <c r="G350" s="15">
        <v>55000</v>
      </c>
      <c r="H350" s="15">
        <v>0</v>
      </c>
      <c r="I350" s="15">
        <v>55000</v>
      </c>
      <c r="J350" s="15">
        <v>1578.5</v>
      </c>
      <c r="K350" s="15">
        <v>2302.36</v>
      </c>
      <c r="L350" s="15">
        <v>1672</v>
      </c>
      <c r="M350" s="15">
        <v>4539.97</v>
      </c>
      <c r="N350" s="15">
        <f t="shared" si="69"/>
        <v>10092.830000000002</v>
      </c>
      <c r="O350" s="15">
        <f t="shared" si="70"/>
        <v>44907.17</v>
      </c>
      <c r="P350" s="5"/>
    </row>
    <row r="351" spans="1:18" customFormat="1" ht="15" x14ac:dyDescent="0.25">
      <c r="A351" s="5" t="s">
        <v>349</v>
      </c>
      <c r="B351" s="5" t="s">
        <v>16</v>
      </c>
      <c r="C351" s="5" t="s">
        <v>252</v>
      </c>
      <c r="D351" s="5" t="s">
        <v>251</v>
      </c>
      <c r="E351" s="18" t="s">
        <v>370</v>
      </c>
      <c r="F351" s="18">
        <v>46023</v>
      </c>
      <c r="G351" s="15">
        <v>55000</v>
      </c>
      <c r="H351" s="15">
        <v>0</v>
      </c>
      <c r="I351" s="15">
        <v>55000</v>
      </c>
      <c r="J351" s="15">
        <v>1578.5</v>
      </c>
      <c r="K351" s="15">
        <v>2559.6799999999998</v>
      </c>
      <c r="L351" s="15">
        <v>1672</v>
      </c>
      <c r="M351" s="15">
        <v>25</v>
      </c>
      <c r="N351" s="15">
        <f t="shared" si="69"/>
        <v>5835.18</v>
      </c>
      <c r="O351" s="15">
        <f t="shared" si="70"/>
        <v>49164.82</v>
      </c>
      <c r="P351" s="5"/>
    </row>
    <row r="352" spans="1:18" customFormat="1" ht="15" x14ac:dyDescent="0.25">
      <c r="A352" s="5" t="s">
        <v>382</v>
      </c>
      <c r="B352" s="5" t="s">
        <v>16</v>
      </c>
      <c r="C352" s="5" t="s">
        <v>252</v>
      </c>
      <c r="D352" s="5" t="s">
        <v>251</v>
      </c>
      <c r="E352" s="28">
        <v>45931</v>
      </c>
      <c r="F352" s="18">
        <v>46113</v>
      </c>
      <c r="G352" s="15">
        <v>55000</v>
      </c>
      <c r="H352" s="15">
        <v>0</v>
      </c>
      <c r="I352" s="15">
        <v>55000</v>
      </c>
      <c r="J352" s="15">
        <v>1578.5</v>
      </c>
      <c r="K352" s="15">
        <v>2559.6799999999998</v>
      </c>
      <c r="L352" s="15">
        <v>1672</v>
      </c>
      <c r="M352" s="15">
        <v>10025</v>
      </c>
      <c r="N352" s="15">
        <f t="shared" si="69"/>
        <v>15835.18</v>
      </c>
      <c r="O352" s="15">
        <f t="shared" si="70"/>
        <v>39164.82</v>
      </c>
      <c r="P352" s="5"/>
    </row>
    <row r="353" spans="1:18" customFormat="1" ht="15" x14ac:dyDescent="0.25">
      <c r="A353" s="5" t="s">
        <v>383</v>
      </c>
      <c r="B353" s="5" t="s">
        <v>16</v>
      </c>
      <c r="C353" s="5" t="s">
        <v>252</v>
      </c>
      <c r="D353" s="5" t="s">
        <v>251</v>
      </c>
      <c r="E353" s="28">
        <v>45809</v>
      </c>
      <c r="F353" s="18">
        <v>45992</v>
      </c>
      <c r="G353" s="15">
        <v>55000</v>
      </c>
      <c r="H353" s="15">
        <v>0</v>
      </c>
      <c r="I353" s="15">
        <v>55000</v>
      </c>
      <c r="J353" s="15">
        <v>1578.5</v>
      </c>
      <c r="K353" s="15">
        <v>2559.6799999999998</v>
      </c>
      <c r="L353" s="15">
        <v>1672</v>
      </c>
      <c r="M353" s="15">
        <v>25</v>
      </c>
      <c r="N353" s="15">
        <f t="shared" si="69"/>
        <v>5835.18</v>
      </c>
      <c r="O353" s="15">
        <f t="shared" si="70"/>
        <v>49164.82</v>
      </c>
      <c r="P353" s="5"/>
    </row>
    <row r="354" spans="1:18" customFormat="1" ht="15" x14ac:dyDescent="0.25">
      <c r="A354" s="5" t="s">
        <v>384</v>
      </c>
      <c r="B354" s="5" t="s">
        <v>16</v>
      </c>
      <c r="C354" s="5" t="s">
        <v>252</v>
      </c>
      <c r="D354" s="5" t="s">
        <v>251</v>
      </c>
      <c r="E354" s="28">
        <v>45748</v>
      </c>
      <c r="F354" s="18">
        <v>46113</v>
      </c>
      <c r="G354" s="15">
        <v>42000</v>
      </c>
      <c r="H354" s="15">
        <v>0</v>
      </c>
      <c r="I354" s="15">
        <v>42000</v>
      </c>
      <c r="J354" s="15">
        <v>1205.4000000000001</v>
      </c>
      <c r="K354" s="15">
        <v>724.92</v>
      </c>
      <c r="L354" s="15">
        <v>1276.8</v>
      </c>
      <c r="M354" s="15">
        <v>25</v>
      </c>
      <c r="N354" s="15">
        <f t="shared" si="69"/>
        <v>3232.12</v>
      </c>
      <c r="O354" s="15">
        <f t="shared" si="70"/>
        <v>38767.879999999997</v>
      </c>
      <c r="P354" s="5"/>
    </row>
    <row r="355" spans="1:18" ht="15" x14ac:dyDescent="0.25">
      <c r="A355" s="5" t="s">
        <v>27</v>
      </c>
      <c r="B355" s="5" t="s">
        <v>16</v>
      </c>
      <c r="C355" s="5" t="s">
        <v>252</v>
      </c>
      <c r="D355" s="5" t="s">
        <v>250</v>
      </c>
      <c r="E355" s="8">
        <v>45901</v>
      </c>
      <c r="F355" s="8">
        <v>46082</v>
      </c>
      <c r="G355" s="15">
        <v>40000</v>
      </c>
      <c r="H355" s="15">
        <v>0</v>
      </c>
      <c r="I355" s="15">
        <f t="shared" ref="I355:I363" si="71">+G355+H355</f>
        <v>40000</v>
      </c>
      <c r="J355" s="15">
        <v>1148</v>
      </c>
      <c r="K355" s="15">
        <v>442.65</v>
      </c>
      <c r="L355" s="15">
        <v>1216</v>
      </c>
      <c r="M355" s="15">
        <v>18534.8</v>
      </c>
      <c r="N355" s="15">
        <f t="shared" si="69"/>
        <v>21341.45</v>
      </c>
      <c r="O355" s="15">
        <f t="shared" si="70"/>
        <v>18658.55</v>
      </c>
      <c r="P355" s="5"/>
      <c r="Q355" s="12"/>
      <c r="R355" s="12"/>
    </row>
    <row r="356" spans="1:18" ht="15" x14ac:dyDescent="0.25">
      <c r="A356" s="5" t="s">
        <v>45</v>
      </c>
      <c r="B356" s="5" t="s">
        <v>16</v>
      </c>
      <c r="C356" s="5" t="s">
        <v>252</v>
      </c>
      <c r="D356" s="5" t="s">
        <v>250</v>
      </c>
      <c r="E356" s="8">
        <v>45748</v>
      </c>
      <c r="F356" s="8">
        <v>45931</v>
      </c>
      <c r="G356" s="15">
        <v>55000</v>
      </c>
      <c r="H356" s="15">
        <v>0</v>
      </c>
      <c r="I356" s="15">
        <f t="shared" si="71"/>
        <v>55000</v>
      </c>
      <c r="J356" s="15">
        <v>1578.5</v>
      </c>
      <c r="K356" s="15">
        <v>2559.6799999999998</v>
      </c>
      <c r="L356" s="15">
        <v>1672</v>
      </c>
      <c r="M356" s="15">
        <v>25</v>
      </c>
      <c r="N356" s="15">
        <f t="shared" si="69"/>
        <v>5835.18</v>
      </c>
      <c r="O356" s="15">
        <f t="shared" si="70"/>
        <v>49164.82</v>
      </c>
      <c r="P356" s="5"/>
      <c r="Q356" s="12"/>
      <c r="R356" s="12"/>
    </row>
    <row r="357" spans="1:18" s="5" customFormat="1" ht="11.25" x14ac:dyDescent="0.2">
      <c r="A357" s="5" t="s">
        <v>334</v>
      </c>
      <c r="B357" s="5" t="s">
        <v>16</v>
      </c>
      <c r="C357" s="5" t="s">
        <v>252</v>
      </c>
      <c r="D357" s="5" t="s">
        <v>250</v>
      </c>
      <c r="E357" s="8">
        <v>45839</v>
      </c>
      <c r="F357" s="8">
        <v>46023</v>
      </c>
      <c r="G357" s="15">
        <v>55000</v>
      </c>
      <c r="I357" s="15">
        <f t="shared" si="71"/>
        <v>55000</v>
      </c>
      <c r="J357" s="15">
        <v>1578.5</v>
      </c>
      <c r="K357" s="15">
        <v>2559.6799999999998</v>
      </c>
      <c r="L357" s="15">
        <v>1672</v>
      </c>
      <c r="M357" s="15">
        <v>25</v>
      </c>
      <c r="N357" s="15">
        <f t="shared" si="69"/>
        <v>5835.18</v>
      </c>
      <c r="O357" s="15">
        <f t="shared" si="70"/>
        <v>49164.82</v>
      </c>
    </row>
    <row r="358" spans="1:18" ht="15" x14ac:dyDescent="0.25">
      <c r="A358" s="5" t="s">
        <v>34</v>
      </c>
      <c r="B358" s="5" t="s">
        <v>16</v>
      </c>
      <c r="C358" s="5" t="s">
        <v>252</v>
      </c>
      <c r="D358" s="5" t="s">
        <v>250</v>
      </c>
      <c r="E358" s="8">
        <v>45931</v>
      </c>
      <c r="F358" s="8">
        <v>46113</v>
      </c>
      <c r="G358" s="15">
        <v>45000</v>
      </c>
      <c r="H358" s="15">
        <v>0</v>
      </c>
      <c r="I358" s="15">
        <f t="shared" si="71"/>
        <v>45000</v>
      </c>
      <c r="J358" s="15">
        <v>1291.5</v>
      </c>
      <c r="K358" s="15">
        <v>1148.33</v>
      </c>
      <c r="L358" s="15">
        <v>1368</v>
      </c>
      <c r="M358" s="15">
        <v>25</v>
      </c>
      <c r="N358" s="15">
        <f t="shared" si="69"/>
        <v>3832.83</v>
      </c>
      <c r="O358" s="15">
        <f t="shared" si="70"/>
        <v>41167.17</v>
      </c>
      <c r="P358" s="5"/>
      <c r="Q358" s="12"/>
      <c r="R358" s="12"/>
    </row>
    <row r="359" spans="1:18" ht="15" x14ac:dyDescent="0.25">
      <c r="A359" s="5" t="s">
        <v>15</v>
      </c>
      <c r="B359" s="5" t="s">
        <v>16</v>
      </c>
      <c r="C359" s="5" t="s">
        <v>252</v>
      </c>
      <c r="D359" s="5" t="s">
        <v>250</v>
      </c>
      <c r="E359" s="8">
        <v>45870</v>
      </c>
      <c r="F359" s="8">
        <v>46054</v>
      </c>
      <c r="G359" s="15">
        <v>55000</v>
      </c>
      <c r="H359" s="15">
        <v>0</v>
      </c>
      <c r="I359" s="15">
        <f t="shared" si="71"/>
        <v>55000</v>
      </c>
      <c r="J359" s="15">
        <v>1578.5</v>
      </c>
      <c r="K359" s="15">
        <v>2559.6799999999998</v>
      </c>
      <c r="L359" s="15">
        <v>1672</v>
      </c>
      <c r="M359" s="15">
        <v>23501</v>
      </c>
      <c r="N359" s="15">
        <f t="shared" si="69"/>
        <v>29311.18</v>
      </c>
      <c r="O359" s="15">
        <f t="shared" si="70"/>
        <v>25688.82</v>
      </c>
      <c r="P359" s="5"/>
      <c r="Q359" s="12"/>
      <c r="R359" s="12"/>
    </row>
    <row r="360" spans="1:18" ht="15" x14ac:dyDescent="0.25">
      <c r="A360" s="5" t="s">
        <v>293</v>
      </c>
      <c r="B360" s="5" t="s">
        <v>16</v>
      </c>
      <c r="C360" s="5" t="s">
        <v>252</v>
      </c>
      <c r="D360" s="5" t="s">
        <v>251</v>
      </c>
      <c r="E360" s="8">
        <v>45839</v>
      </c>
      <c r="F360" s="8">
        <v>46023</v>
      </c>
      <c r="G360" s="15">
        <v>55000</v>
      </c>
      <c r="H360" s="15">
        <v>0</v>
      </c>
      <c r="I360" s="15">
        <f t="shared" si="71"/>
        <v>55000</v>
      </c>
      <c r="J360" s="15">
        <v>1578.5</v>
      </c>
      <c r="K360" s="15">
        <v>2559.6799999999998</v>
      </c>
      <c r="L360" s="15">
        <v>1672</v>
      </c>
      <c r="M360" s="15">
        <v>25</v>
      </c>
      <c r="N360" s="15">
        <f t="shared" si="69"/>
        <v>5835.18</v>
      </c>
      <c r="O360" s="15">
        <f t="shared" si="70"/>
        <v>49164.82</v>
      </c>
      <c r="P360" s="5"/>
      <c r="Q360" s="12"/>
      <c r="R360" s="12"/>
    </row>
    <row r="361" spans="1:18" ht="15" x14ac:dyDescent="0.25">
      <c r="A361" s="5" t="s">
        <v>254</v>
      </c>
      <c r="B361" s="5" t="s">
        <v>16</v>
      </c>
      <c r="C361" s="5" t="s">
        <v>252</v>
      </c>
      <c r="D361" s="5" t="s">
        <v>250</v>
      </c>
      <c r="E361" s="8">
        <v>45870</v>
      </c>
      <c r="F361" s="8">
        <v>46054</v>
      </c>
      <c r="G361" s="15">
        <v>42000</v>
      </c>
      <c r="H361" s="15">
        <v>0</v>
      </c>
      <c r="I361" s="15">
        <f t="shared" si="71"/>
        <v>42000</v>
      </c>
      <c r="J361" s="15">
        <v>1205.4000000000001</v>
      </c>
      <c r="K361" s="15">
        <v>724.92</v>
      </c>
      <c r="L361" s="15">
        <v>1276.8</v>
      </c>
      <c r="M361" s="15">
        <v>1310.5</v>
      </c>
      <c r="N361" s="15">
        <f t="shared" si="69"/>
        <v>4517.62</v>
      </c>
      <c r="O361" s="15">
        <f t="shared" si="70"/>
        <v>37482.379999999997</v>
      </c>
      <c r="P361" s="5"/>
      <c r="Q361" s="12"/>
      <c r="R361" s="12"/>
    </row>
    <row r="362" spans="1:18" ht="15" x14ac:dyDescent="0.25">
      <c r="A362" s="5" t="s">
        <v>52</v>
      </c>
      <c r="B362" s="5" t="s">
        <v>16</v>
      </c>
      <c r="C362" s="5" t="s">
        <v>252</v>
      </c>
      <c r="D362" s="5" t="s">
        <v>250</v>
      </c>
      <c r="E362" s="8">
        <v>45870</v>
      </c>
      <c r="F362" s="8">
        <v>46054</v>
      </c>
      <c r="G362" s="15">
        <v>55000</v>
      </c>
      <c r="H362" s="15">
        <v>0</v>
      </c>
      <c r="I362" s="15">
        <f t="shared" si="71"/>
        <v>55000</v>
      </c>
      <c r="J362" s="15">
        <v>1578.5</v>
      </c>
      <c r="K362" s="15">
        <v>2559.6799999999998</v>
      </c>
      <c r="L362" s="15">
        <v>1672</v>
      </c>
      <c r="M362" s="15">
        <v>25</v>
      </c>
      <c r="N362" s="15">
        <f t="shared" si="69"/>
        <v>5835.18</v>
      </c>
      <c r="O362" s="15">
        <f t="shared" si="70"/>
        <v>49164.82</v>
      </c>
      <c r="P362" s="5"/>
      <c r="Q362" s="12"/>
      <c r="R362" s="12"/>
    </row>
    <row r="363" spans="1:18" ht="15" x14ac:dyDescent="0.25">
      <c r="A363" s="5" t="s">
        <v>38</v>
      </c>
      <c r="B363" s="5" t="s">
        <v>16</v>
      </c>
      <c r="C363" s="5" t="s">
        <v>252</v>
      </c>
      <c r="D363" s="5" t="s">
        <v>250</v>
      </c>
      <c r="E363" s="8">
        <v>45809</v>
      </c>
      <c r="F363" s="8">
        <v>45992</v>
      </c>
      <c r="G363" s="15">
        <v>55000</v>
      </c>
      <c r="H363" s="15">
        <v>0</v>
      </c>
      <c r="I363" s="15">
        <f t="shared" si="71"/>
        <v>55000</v>
      </c>
      <c r="J363" s="15">
        <v>1578.5</v>
      </c>
      <c r="K363" s="15">
        <v>2559.6799999999998</v>
      </c>
      <c r="L363" s="15">
        <v>1672</v>
      </c>
      <c r="M363" s="15">
        <v>25</v>
      </c>
      <c r="N363" s="15">
        <f t="shared" si="69"/>
        <v>5835.18</v>
      </c>
      <c r="O363" s="15">
        <f t="shared" si="70"/>
        <v>49164.82</v>
      </c>
      <c r="P363" s="5"/>
      <c r="Q363" s="12"/>
      <c r="R363" s="12"/>
    </row>
    <row r="364" spans="1:18" ht="15.75" thickBot="1" x14ac:dyDescent="0.3">
      <c r="D364" s="24">
        <v>47</v>
      </c>
      <c r="E364" s="19"/>
      <c r="F364" s="19"/>
      <c r="G364" s="19">
        <f t="shared" ref="G364:O364" si="72">SUM(G317:G363)</f>
        <v>3017577.9699999997</v>
      </c>
      <c r="H364" s="19">
        <f t="shared" si="72"/>
        <v>0</v>
      </c>
      <c r="I364" s="19">
        <f t="shared" si="72"/>
        <v>3017577.9699999997</v>
      </c>
      <c r="J364" s="19">
        <f t="shared" si="72"/>
        <v>86604.489999999962</v>
      </c>
      <c r="K364" s="19">
        <f t="shared" si="72"/>
        <v>210106.59999999986</v>
      </c>
      <c r="L364" s="19">
        <f t="shared" si="72"/>
        <v>91734.370000000024</v>
      </c>
      <c r="M364" s="19">
        <f t="shared" si="72"/>
        <v>211988.97999999995</v>
      </c>
      <c r="N364" s="19">
        <f t="shared" si="72"/>
        <v>600434.44000000006</v>
      </c>
      <c r="O364" s="19">
        <f t="shared" si="72"/>
        <v>2417143.5299999993</v>
      </c>
      <c r="P364" s="2"/>
      <c r="Q364" s="12"/>
      <c r="R364" s="12"/>
    </row>
    <row r="365" spans="1:18" ht="15" x14ac:dyDescent="0.25">
      <c r="E365" s="8"/>
      <c r="F365" s="8"/>
      <c r="G365" s="15"/>
      <c r="H365" s="15"/>
      <c r="I365" s="15"/>
      <c r="J365" s="15"/>
      <c r="K365" s="15"/>
      <c r="L365" s="15"/>
      <c r="M365" s="15"/>
      <c r="N365" s="15"/>
      <c r="O365" s="15"/>
      <c r="P365" s="2"/>
      <c r="Q365" s="12"/>
      <c r="R365" s="12"/>
    </row>
    <row r="366" spans="1:18" ht="15" x14ac:dyDescent="0.25">
      <c r="A366" s="11" t="s">
        <v>105</v>
      </c>
      <c r="E366" s="8"/>
      <c r="F366" s="8"/>
      <c r="G366" s="15"/>
      <c r="H366" s="15"/>
      <c r="I366" s="15"/>
      <c r="J366" s="15"/>
      <c r="K366" s="15"/>
      <c r="L366" s="15"/>
      <c r="M366" s="15"/>
      <c r="N366" s="15"/>
      <c r="O366" s="15"/>
      <c r="P366" s="2"/>
      <c r="Q366" s="12"/>
      <c r="R366" s="12"/>
    </row>
    <row r="367" spans="1:18" ht="15" x14ac:dyDescent="0.25">
      <c r="A367" s="21" t="s">
        <v>306</v>
      </c>
      <c r="B367" s="21" t="s">
        <v>316</v>
      </c>
      <c r="C367" s="21" t="s">
        <v>307</v>
      </c>
      <c r="D367" s="21" t="s">
        <v>308</v>
      </c>
      <c r="E367" s="21" t="s">
        <v>309</v>
      </c>
      <c r="F367" s="21" t="s">
        <v>310</v>
      </c>
      <c r="G367" s="22" t="s">
        <v>311</v>
      </c>
      <c r="H367" s="22" t="s">
        <v>312</v>
      </c>
      <c r="I367" s="22" t="s">
        <v>313</v>
      </c>
      <c r="J367" s="22" t="s">
        <v>0</v>
      </c>
      <c r="K367" s="22" t="s">
        <v>1</v>
      </c>
      <c r="L367" s="22" t="s">
        <v>2</v>
      </c>
      <c r="M367" s="22" t="s">
        <v>314</v>
      </c>
      <c r="N367" s="22" t="s">
        <v>404</v>
      </c>
      <c r="O367" s="22" t="s">
        <v>315</v>
      </c>
      <c r="P367" s="2"/>
      <c r="Q367" s="12"/>
      <c r="R367" s="12"/>
    </row>
    <row r="368" spans="1:18" ht="15" x14ac:dyDescent="0.25">
      <c r="A368" s="5" t="s">
        <v>106</v>
      </c>
      <c r="B368" s="5" t="s">
        <v>29</v>
      </c>
      <c r="C368" s="5" t="s">
        <v>252</v>
      </c>
      <c r="D368" s="5" t="s">
        <v>251</v>
      </c>
      <c r="E368" s="8">
        <v>45901</v>
      </c>
      <c r="F368" s="8">
        <v>46082</v>
      </c>
      <c r="G368" s="15">
        <v>70000</v>
      </c>
      <c r="H368" s="15">
        <v>0</v>
      </c>
      <c r="I368" s="15">
        <f t="shared" ref="I368:I370" si="73">+G368+H368</f>
        <v>70000</v>
      </c>
      <c r="J368" s="15">
        <v>2009</v>
      </c>
      <c r="K368" s="15">
        <v>5368.48</v>
      </c>
      <c r="L368" s="15">
        <v>2128</v>
      </c>
      <c r="M368" s="15">
        <v>25</v>
      </c>
      <c r="N368" s="15">
        <f>+J368+K368+L368+M368</f>
        <v>9530.48</v>
      </c>
      <c r="O368" s="15">
        <f>+I368-N368</f>
        <v>60469.520000000004</v>
      </c>
      <c r="P368" s="5"/>
      <c r="Q368" s="12"/>
      <c r="R368" s="12"/>
    </row>
    <row r="369" spans="1:18" ht="15" x14ac:dyDescent="0.25">
      <c r="A369" s="5" t="s">
        <v>107</v>
      </c>
      <c r="B369" s="5" t="s">
        <v>6</v>
      </c>
      <c r="C369" s="5" t="s">
        <v>252</v>
      </c>
      <c r="D369" s="5" t="s">
        <v>250</v>
      </c>
      <c r="E369" s="8">
        <v>45839</v>
      </c>
      <c r="F369" s="8">
        <v>46023</v>
      </c>
      <c r="G369" s="15">
        <v>50000</v>
      </c>
      <c r="H369" s="15">
        <v>0</v>
      </c>
      <c r="I369" s="15">
        <f t="shared" si="73"/>
        <v>50000</v>
      </c>
      <c r="J369" s="15">
        <v>1435</v>
      </c>
      <c r="K369" s="15">
        <v>1854</v>
      </c>
      <c r="L369" s="15">
        <v>1520</v>
      </c>
      <c r="M369" s="15">
        <v>25</v>
      </c>
      <c r="N369" s="15">
        <f>+J369+K369+L369+M369</f>
        <v>4834</v>
      </c>
      <c r="O369" s="15">
        <f>+I369-N369</f>
        <v>45166</v>
      </c>
      <c r="P369" s="5"/>
      <c r="Q369" s="12"/>
      <c r="R369" s="12"/>
    </row>
    <row r="370" spans="1:18" ht="15" x14ac:dyDescent="0.25">
      <c r="A370" s="5" t="s">
        <v>109</v>
      </c>
      <c r="B370" s="5" t="s">
        <v>16</v>
      </c>
      <c r="C370" s="5" t="s">
        <v>252</v>
      </c>
      <c r="D370" s="5" t="s">
        <v>251</v>
      </c>
      <c r="E370" s="8">
        <v>45901</v>
      </c>
      <c r="F370" s="8">
        <v>46082</v>
      </c>
      <c r="G370" s="15">
        <v>40000</v>
      </c>
      <c r="H370" s="15">
        <v>0</v>
      </c>
      <c r="I370" s="15">
        <f t="shared" si="73"/>
        <v>40000</v>
      </c>
      <c r="J370" s="15">
        <v>1148</v>
      </c>
      <c r="K370" s="15">
        <v>0</v>
      </c>
      <c r="L370" s="15">
        <v>1216</v>
      </c>
      <c r="M370" s="15">
        <v>25</v>
      </c>
      <c r="N370" s="15">
        <f>+J370+K370+L370+M370</f>
        <v>2389</v>
      </c>
      <c r="O370" s="15">
        <f>+I370-N370</f>
        <v>37611</v>
      </c>
      <c r="P370" s="5"/>
      <c r="Q370" s="12"/>
      <c r="R370" s="12"/>
    </row>
    <row r="371" spans="1:18" ht="15.75" thickBot="1" x14ac:dyDescent="0.3">
      <c r="D371" s="24">
        <v>3</v>
      </c>
      <c r="E371" s="19"/>
      <c r="F371" s="19"/>
      <c r="G371" s="19">
        <f t="shared" ref="G371:O371" si="74">SUM(G368:G370)</f>
        <v>160000</v>
      </c>
      <c r="H371" s="19">
        <f t="shared" si="74"/>
        <v>0</v>
      </c>
      <c r="I371" s="19">
        <f t="shared" si="74"/>
        <v>160000</v>
      </c>
      <c r="J371" s="19">
        <f t="shared" si="74"/>
        <v>4592</v>
      </c>
      <c r="K371" s="19">
        <f t="shared" si="74"/>
        <v>7222.48</v>
      </c>
      <c r="L371" s="19">
        <f t="shared" si="74"/>
        <v>4864</v>
      </c>
      <c r="M371" s="19">
        <f t="shared" si="74"/>
        <v>75</v>
      </c>
      <c r="N371" s="19">
        <f t="shared" si="74"/>
        <v>16753.48</v>
      </c>
      <c r="O371" s="19">
        <f t="shared" si="74"/>
        <v>143246.52000000002</v>
      </c>
      <c r="P371" s="2"/>
      <c r="Q371" s="12"/>
      <c r="R371" s="12"/>
    </row>
    <row r="372" spans="1:18" ht="15" x14ac:dyDescent="0.25">
      <c r="E372" s="8"/>
      <c r="F372" s="8"/>
      <c r="G372" s="15"/>
      <c r="H372" s="15"/>
      <c r="I372" s="15"/>
      <c r="J372" s="15"/>
      <c r="K372" s="15"/>
      <c r="L372" s="15"/>
      <c r="M372" s="15"/>
      <c r="N372" s="15"/>
      <c r="O372" s="15"/>
      <c r="P372" s="2"/>
      <c r="Q372" s="12"/>
      <c r="R372" s="12"/>
    </row>
    <row r="373" spans="1:18" ht="15" x14ac:dyDescent="0.25">
      <c r="E373" s="8"/>
      <c r="F373" s="8"/>
      <c r="G373" s="15"/>
      <c r="H373" s="15"/>
      <c r="I373" s="15"/>
      <c r="J373" s="15"/>
      <c r="K373" s="15"/>
      <c r="L373" s="15"/>
      <c r="M373" s="15"/>
      <c r="N373" s="15"/>
      <c r="O373" s="15"/>
      <c r="P373" s="2"/>
      <c r="Q373" s="12"/>
      <c r="R373" s="12"/>
    </row>
    <row r="374" spans="1:18" ht="15" x14ac:dyDescent="0.25">
      <c r="A374" s="11" t="s">
        <v>73</v>
      </c>
      <c r="E374" s="8"/>
      <c r="F374" s="8"/>
      <c r="G374" s="15"/>
      <c r="H374" s="15"/>
      <c r="I374" s="15"/>
      <c r="J374" s="15"/>
      <c r="K374" s="15"/>
      <c r="L374" s="15"/>
      <c r="M374" s="15"/>
      <c r="N374" s="15"/>
      <c r="O374" s="15"/>
      <c r="P374" s="2"/>
      <c r="Q374" s="12"/>
      <c r="R374" s="12"/>
    </row>
    <row r="375" spans="1:18" ht="15" x14ac:dyDescent="0.25">
      <c r="A375" s="21" t="s">
        <v>306</v>
      </c>
      <c r="B375" s="21" t="s">
        <v>316</v>
      </c>
      <c r="C375" s="21" t="s">
        <v>307</v>
      </c>
      <c r="D375" s="21" t="s">
        <v>308</v>
      </c>
      <c r="E375" s="21" t="s">
        <v>309</v>
      </c>
      <c r="F375" s="21" t="s">
        <v>310</v>
      </c>
      <c r="G375" s="22" t="s">
        <v>311</v>
      </c>
      <c r="H375" s="22" t="s">
        <v>312</v>
      </c>
      <c r="I375" s="22" t="s">
        <v>313</v>
      </c>
      <c r="J375" s="22" t="s">
        <v>0</v>
      </c>
      <c r="K375" s="22" t="s">
        <v>1</v>
      </c>
      <c r="L375" s="22" t="s">
        <v>2</v>
      </c>
      <c r="M375" s="22" t="s">
        <v>314</v>
      </c>
      <c r="N375" s="22" t="s">
        <v>404</v>
      </c>
      <c r="O375" s="22" t="s">
        <v>315</v>
      </c>
      <c r="P375" s="2"/>
      <c r="Q375" s="12"/>
      <c r="R375" s="12"/>
    </row>
    <row r="376" spans="1:18" ht="15" x14ac:dyDescent="0.25">
      <c r="A376" s="5" t="s">
        <v>75</v>
      </c>
      <c r="B376" s="5" t="s">
        <v>29</v>
      </c>
      <c r="C376" s="5" t="s">
        <v>252</v>
      </c>
      <c r="D376" s="5" t="s">
        <v>251</v>
      </c>
      <c r="E376" s="8">
        <v>45931</v>
      </c>
      <c r="F376" s="8">
        <v>46113</v>
      </c>
      <c r="G376" s="15">
        <v>60000</v>
      </c>
      <c r="H376" s="15">
        <v>0</v>
      </c>
      <c r="I376" s="15">
        <f t="shared" ref="I376:I377" si="75">+G376+H376</f>
        <v>60000</v>
      </c>
      <c r="J376" s="15">
        <v>1722</v>
      </c>
      <c r="K376" s="15">
        <v>3486.68</v>
      </c>
      <c r="L376" s="15">
        <v>1824</v>
      </c>
      <c r="M376" s="15">
        <v>25</v>
      </c>
      <c r="N376" s="15">
        <f>+J376+K376+L376+M376</f>
        <v>7057.68</v>
      </c>
      <c r="O376" s="15">
        <f>+I376-N376</f>
        <v>52942.32</v>
      </c>
      <c r="P376" s="5"/>
      <c r="Q376" s="12"/>
      <c r="R376" s="12"/>
    </row>
    <row r="377" spans="1:18" ht="15" x14ac:dyDescent="0.25">
      <c r="A377" s="5" t="s">
        <v>74</v>
      </c>
      <c r="B377" s="5" t="s">
        <v>6</v>
      </c>
      <c r="C377" s="5" t="s">
        <v>252</v>
      </c>
      <c r="D377" s="5" t="s">
        <v>251</v>
      </c>
      <c r="E377" s="8">
        <v>45778</v>
      </c>
      <c r="F377" s="8">
        <v>45962</v>
      </c>
      <c r="G377" s="15">
        <v>50000</v>
      </c>
      <c r="H377" s="15">
        <v>0</v>
      </c>
      <c r="I377" s="15">
        <f t="shared" si="75"/>
        <v>50000</v>
      </c>
      <c r="J377" s="15">
        <v>1435</v>
      </c>
      <c r="K377" s="15">
        <v>1854</v>
      </c>
      <c r="L377" s="15">
        <v>1520</v>
      </c>
      <c r="M377" s="15">
        <v>19925</v>
      </c>
      <c r="N377" s="15">
        <f>+J377+K377+L377+M377</f>
        <v>24734</v>
      </c>
      <c r="O377" s="15">
        <f>+I377-N377</f>
        <v>25266</v>
      </c>
      <c r="P377" s="5"/>
      <c r="Q377" s="12"/>
      <c r="R377" s="12"/>
    </row>
    <row r="378" spans="1:18" ht="15.75" thickBot="1" x14ac:dyDescent="0.3">
      <c r="D378" s="24">
        <v>2</v>
      </c>
      <c r="E378" s="19"/>
      <c r="F378" s="19"/>
      <c r="G378" s="19">
        <f>SUM(G376:G377)</f>
        <v>110000</v>
      </c>
      <c r="H378" s="19">
        <f t="shared" ref="H378:O378" si="76">SUM(H376:H377)</f>
        <v>0</v>
      </c>
      <c r="I378" s="19">
        <f t="shared" si="76"/>
        <v>110000</v>
      </c>
      <c r="J378" s="19">
        <f t="shared" si="76"/>
        <v>3157</v>
      </c>
      <c r="K378" s="19">
        <f t="shared" si="76"/>
        <v>5340.68</v>
      </c>
      <c r="L378" s="19">
        <f t="shared" si="76"/>
        <v>3344</v>
      </c>
      <c r="M378" s="19">
        <f t="shared" si="76"/>
        <v>19950</v>
      </c>
      <c r="N378" s="19">
        <f t="shared" si="76"/>
        <v>31791.68</v>
      </c>
      <c r="O378" s="19">
        <f t="shared" si="76"/>
        <v>78208.320000000007</v>
      </c>
      <c r="P378" s="2"/>
      <c r="Q378" s="12"/>
      <c r="R378" s="12"/>
    </row>
    <row r="379" spans="1:18" ht="15" x14ac:dyDescent="0.25">
      <c r="A379" s="11" t="s">
        <v>95</v>
      </c>
      <c r="E379" s="8"/>
      <c r="F379" s="8"/>
      <c r="G379" s="15"/>
      <c r="H379" s="15"/>
      <c r="I379" s="15"/>
      <c r="J379" s="15"/>
      <c r="K379" s="15"/>
      <c r="L379" s="15"/>
      <c r="M379" s="15"/>
      <c r="N379" s="15"/>
      <c r="O379" s="15"/>
      <c r="P379" s="2"/>
      <c r="Q379" s="12"/>
      <c r="R379" s="12"/>
    </row>
    <row r="380" spans="1:18" ht="15" x14ac:dyDescent="0.25">
      <c r="A380" s="21" t="s">
        <v>306</v>
      </c>
      <c r="B380" s="21" t="s">
        <v>316</v>
      </c>
      <c r="C380" s="21" t="s">
        <v>307</v>
      </c>
      <c r="D380" s="21" t="s">
        <v>308</v>
      </c>
      <c r="E380" s="21" t="s">
        <v>309</v>
      </c>
      <c r="F380" s="21" t="s">
        <v>310</v>
      </c>
      <c r="G380" s="22" t="s">
        <v>311</v>
      </c>
      <c r="H380" s="22" t="s">
        <v>312</v>
      </c>
      <c r="I380" s="22" t="s">
        <v>313</v>
      </c>
      <c r="J380" s="22" t="s">
        <v>0</v>
      </c>
      <c r="K380" s="22" t="s">
        <v>1</v>
      </c>
      <c r="L380" s="22" t="s">
        <v>2</v>
      </c>
      <c r="M380" s="22" t="s">
        <v>314</v>
      </c>
      <c r="N380" s="22" t="s">
        <v>404</v>
      </c>
      <c r="O380" s="22" t="s">
        <v>315</v>
      </c>
      <c r="P380" s="2"/>
      <c r="Q380" s="12"/>
      <c r="R380" s="12"/>
    </row>
    <row r="381" spans="1:18" ht="15" x14ac:dyDescent="0.25">
      <c r="A381" s="5" t="s">
        <v>96</v>
      </c>
      <c r="B381" s="5" t="s">
        <v>97</v>
      </c>
      <c r="C381" s="5" t="s">
        <v>252</v>
      </c>
      <c r="D381" s="5" t="s">
        <v>250</v>
      </c>
      <c r="E381" s="8">
        <v>45901</v>
      </c>
      <c r="F381" s="8">
        <v>46082</v>
      </c>
      <c r="G381" s="15">
        <v>90000</v>
      </c>
      <c r="H381" s="15">
        <v>0</v>
      </c>
      <c r="I381" s="15">
        <f t="shared" ref="I381:I387" si="77">+G381+H381</f>
        <v>90000</v>
      </c>
      <c r="J381" s="15">
        <v>2583</v>
      </c>
      <c r="K381" s="15">
        <v>9324.25</v>
      </c>
      <c r="L381" s="15">
        <v>2736</v>
      </c>
      <c r="M381" s="15">
        <v>4302.4199999999901</v>
      </c>
      <c r="N381" s="15">
        <f t="shared" ref="N381:N387" si="78">+J381+K381+L381+M381</f>
        <v>18945.669999999991</v>
      </c>
      <c r="O381" s="15">
        <f t="shared" ref="O381:O387" si="79">+I381-N381</f>
        <v>71054.330000000016</v>
      </c>
      <c r="P381" s="5"/>
      <c r="Q381" s="12"/>
      <c r="R381" s="12"/>
    </row>
    <row r="382" spans="1:18" ht="15" x14ac:dyDescent="0.25">
      <c r="A382" s="5" t="s">
        <v>101</v>
      </c>
      <c r="B382" s="5" t="s">
        <v>6</v>
      </c>
      <c r="C382" s="5" t="s">
        <v>252</v>
      </c>
      <c r="D382" s="5" t="s">
        <v>251</v>
      </c>
      <c r="E382" s="8">
        <v>45901</v>
      </c>
      <c r="F382" s="8">
        <v>46082</v>
      </c>
      <c r="G382" s="15">
        <v>50000</v>
      </c>
      <c r="H382" s="15">
        <v>0</v>
      </c>
      <c r="I382" s="15">
        <f t="shared" si="77"/>
        <v>50000</v>
      </c>
      <c r="J382" s="15">
        <v>1435</v>
      </c>
      <c r="K382" s="15">
        <v>1596.68</v>
      </c>
      <c r="L382" s="15">
        <v>1520</v>
      </c>
      <c r="M382" s="15">
        <v>14644.309999999899</v>
      </c>
      <c r="N382" s="15">
        <f t="shared" si="78"/>
        <v>19195.9899999999</v>
      </c>
      <c r="O382" s="15">
        <f t="shared" si="79"/>
        <v>30804.0100000001</v>
      </c>
      <c r="P382" s="5"/>
      <c r="Q382" s="12"/>
      <c r="R382" s="12"/>
    </row>
    <row r="383" spans="1:18" ht="15" x14ac:dyDescent="0.25">
      <c r="A383" s="5" t="s">
        <v>100</v>
      </c>
      <c r="B383" s="5" t="s">
        <v>6</v>
      </c>
      <c r="C383" s="5" t="s">
        <v>252</v>
      </c>
      <c r="D383" s="5" t="s">
        <v>251</v>
      </c>
      <c r="E383" s="8">
        <v>45809</v>
      </c>
      <c r="F383" s="8">
        <v>45992</v>
      </c>
      <c r="G383" s="15">
        <v>50000</v>
      </c>
      <c r="H383" s="15">
        <v>0</v>
      </c>
      <c r="I383" s="15">
        <f t="shared" si="77"/>
        <v>50000</v>
      </c>
      <c r="J383" s="15">
        <v>1435</v>
      </c>
      <c r="K383" s="15">
        <v>1854</v>
      </c>
      <c r="L383" s="15">
        <v>1520</v>
      </c>
      <c r="M383" s="15">
        <v>25</v>
      </c>
      <c r="N383" s="15">
        <f t="shared" si="78"/>
        <v>4834</v>
      </c>
      <c r="O383" s="15">
        <f t="shared" si="79"/>
        <v>45166</v>
      </c>
      <c r="P383" s="5"/>
      <c r="Q383" s="12"/>
      <c r="R383" s="12"/>
    </row>
    <row r="384" spans="1:18" ht="15" x14ac:dyDescent="0.25">
      <c r="A384" s="5" t="s">
        <v>98</v>
      </c>
      <c r="B384" s="5" t="s">
        <v>6</v>
      </c>
      <c r="C384" s="5" t="s">
        <v>252</v>
      </c>
      <c r="D384" s="5" t="s">
        <v>251</v>
      </c>
      <c r="E384" s="8">
        <v>45809</v>
      </c>
      <c r="F384" s="8">
        <v>45992</v>
      </c>
      <c r="G384" s="15">
        <v>50000</v>
      </c>
      <c r="H384" s="15">
        <v>0</v>
      </c>
      <c r="I384" s="15">
        <f t="shared" si="77"/>
        <v>50000</v>
      </c>
      <c r="J384" s="15">
        <v>1435</v>
      </c>
      <c r="K384" s="15">
        <v>1854</v>
      </c>
      <c r="L384" s="15">
        <v>1520</v>
      </c>
      <c r="M384" s="15">
        <v>25</v>
      </c>
      <c r="N384" s="15">
        <f t="shared" si="78"/>
        <v>4834</v>
      </c>
      <c r="O384" s="15">
        <f t="shared" si="79"/>
        <v>45166</v>
      </c>
      <c r="P384" s="5"/>
      <c r="Q384" s="12"/>
      <c r="R384" s="12"/>
    </row>
    <row r="385" spans="1:18" ht="15" x14ac:dyDescent="0.25">
      <c r="A385" s="5" t="s">
        <v>99</v>
      </c>
      <c r="B385" s="5" t="s">
        <v>6</v>
      </c>
      <c r="C385" s="5" t="s">
        <v>252</v>
      </c>
      <c r="D385" s="5" t="s">
        <v>251</v>
      </c>
      <c r="E385" s="8">
        <v>45809</v>
      </c>
      <c r="F385" s="8">
        <v>45992</v>
      </c>
      <c r="G385" s="15">
        <v>50000</v>
      </c>
      <c r="H385" s="15">
        <v>0</v>
      </c>
      <c r="I385" s="15">
        <f t="shared" si="77"/>
        <v>50000</v>
      </c>
      <c r="J385" s="15">
        <v>1435</v>
      </c>
      <c r="K385" s="15">
        <v>1854</v>
      </c>
      <c r="L385" s="15">
        <v>1520</v>
      </c>
      <c r="M385" s="15">
        <v>25</v>
      </c>
      <c r="N385" s="15">
        <f t="shared" si="78"/>
        <v>4834</v>
      </c>
      <c r="O385" s="15">
        <f t="shared" si="79"/>
        <v>45166</v>
      </c>
      <c r="P385" s="5"/>
      <c r="Q385" s="12"/>
      <c r="R385" s="12"/>
    </row>
    <row r="386" spans="1:18" s="3" customFormat="1" ht="15" x14ac:dyDescent="0.25">
      <c r="A386" s="10" t="s">
        <v>102</v>
      </c>
      <c r="B386" s="10" t="s">
        <v>13</v>
      </c>
      <c r="C386" s="10" t="s">
        <v>252</v>
      </c>
      <c r="D386" s="10" t="s">
        <v>251</v>
      </c>
      <c r="E386" s="9">
        <v>45870</v>
      </c>
      <c r="F386" s="9">
        <v>46054</v>
      </c>
      <c r="G386" s="15">
        <v>76000</v>
      </c>
      <c r="H386" s="15">
        <v>0</v>
      </c>
      <c r="I386" s="15">
        <f>+G386+H386</f>
        <v>76000</v>
      </c>
      <c r="J386" s="15">
        <v>2181.1999999999998</v>
      </c>
      <c r="K386" s="15">
        <v>6497.56</v>
      </c>
      <c r="L386" s="15">
        <v>2310.4</v>
      </c>
      <c r="M386" s="15">
        <v>25</v>
      </c>
      <c r="N386" s="15">
        <f t="shared" si="78"/>
        <v>11014.16</v>
      </c>
      <c r="O386" s="15">
        <f t="shared" si="79"/>
        <v>64985.84</v>
      </c>
      <c r="P386" s="10"/>
      <c r="Q386" s="27"/>
      <c r="R386" s="27"/>
    </row>
    <row r="387" spans="1:18" ht="15" x14ac:dyDescent="0.25">
      <c r="A387" s="5" t="s">
        <v>403</v>
      </c>
      <c r="B387" s="5" t="s">
        <v>16</v>
      </c>
      <c r="C387" s="5" t="s">
        <v>252</v>
      </c>
      <c r="D387" s="5" t="s">
        <v>250</v>
      </c>
      <c r="E387" s="8">
        <v>45931</v>
      </c>
      <c r="F387" s="8">
        <v>46113</v>
      </c>
      <c r="G387" s="15">
        <v>55000</v>
      </c>
      <c r="H387" s="15">
        <v>0</v>
      </c>
      <c r="I387" s="15">
        <f t="shared" si="77"/>
        <v>55000</v>
      </c>
      <c r="J387" s="15">
        <v>1578.5</v>
      </c>
      <c r="K387" s="15">
        <v>2559.6799999999998</v>
      </c>
      <c r="L387" s="15">
        <v>1672</v>
      </c>
      <c r="M387" s="15">
        <v>1946.47</v>
      </c>
      <c r="N387" s="15">
        <f t="shared" si="78"/>
        <v>7756.6500000000005</v>
      </c>
      <c r="O387" s="15">
        <f t="shared" si="79"/>
        <v>47243.35</v>
      </c>
      <c r="P387" s="5"/>
      <c r="Q387" s="12"/>
      <c r="R387" s="12"/>
    </row>
    <row r="388" spans="1:18" ht="15.75" thickBot="1" x14ac:dyDescent="0.3">
      <c r="D388" s="24">
        <v>7</v>
      </c>
      <c r="E388" s="19"/>
      <c r="F388" s="19"/>
      <c r="G388" s="19">
        <f>SUM(G381:G387)</f>
        <v>421000</v>
      </c>
      <c r="H388" s="19">
        <f t="shared" ref="H388:O388" si="80">SUM(H381:H387)</f>
        <v>0</v>
      </c>
      <c r="I388" s="19">
        <f t="shared" si="80"/>
        <v>421000</v>
      </c>
      <c r="J388" s="19">
        <f t="shared" si="80"/>
        <v>12082.7</v>
      </c>
      <c r="K388" s="19">
        <f t="shared" si="80"/>
        <v>25540.170000000002</v>
      </c>
      <c r="L388" s="19">
        <f t="shared" si="80"/>
        <v>12798.4</v>
      </c>
      <c r="M388" s="19">
        <f t="shared" si="80"/>
        <v>20993.199999999892</v>
      </c>
      <c r="N388" s="19">
        <f t="shared" si="80"/>
        <v>71414.469999999885</v>
      </c>
      <c r="O388" s="19">
        <f t="shared" si="80"/>
        <v>349585.53000000009</v>
      </c>
      <c r="P388" s="2"/>
      <c r="Q388" s="12"/>
      <c r="R388" s="12"/>
    </row>
    <row r="389" spans="1:18" ht="15" x14ac:dyDescent="0.25">
      <c r="E389" s="8"/>
      <c r="F389" s="8"/>
      <c r="G389" s="15"/>
      <c r="H389" s="15"/>
      <c r="I389" s="15"/>
      <c r="J389" s="15"/>
      <c r="K389" s="15"/>
      <c r="L389" s="15"/>
      <c r="M389" s="15"/>
      <c r="N389" s="15"/>
      <c r="O389" s="15"/>
      <c r="P389" s="2"/>
      <c r="Q389" s="12"/>
      <c r="R389" s="12"/>
    </row>
    <row r="390" spans="1:18" ht="15" x14ac:dyDescent="0.25">
      <c r="E390" s="8"/>
      <c r="F390" s="8"/>
      <c r="G390" s="15"/>
      <c r="H390" s="15"/>
      <c r="I390" s="15"/>
      <c r="J390" s="15"/>
      <c r="K390" s="15"/>
      <c r="L390" s="15"/>
      <c r="M390" s="15"/>
      <c r="N390" s="15"/>
      <c r="O390" s="15"/>
      <c r="P390" s="2"/>
      <c r="Q390" s="12"/>
      <c r="R390" s="12"/>
    </row>
    <row r="391" spans="1:18" ht="15" x14ac:dyDescent="0.25">
      <c r="A391" s="11" t="s">
        <v>123</v>
      </c>
      <c r="E391" s="8"/>
      <c r="F391" s="8"/>
      <c r="G391" s="15"/>
      <c r="H391" s="15"/>
      <c r="I391" s="15"/>
      <c r="J391" s="15"/>
      <c r="K391" s="15"/>
      <c r="L391" s="15"/>
      <c r="M391" s="15"/>
      <c r="N391" s="15"/>
      <c r="O391" s="15"/>
      <c r="P391" s="2"/>
      <c r="Q391" s="12"/>
      <c r="R391" s="12"/>
    </row>
    <row r="392" spans="1:18" ht="15" x14ac:dyDescent="0.25">
      <c r="A392" s="21" t="s">
        <v>306</v>
      </c>
      <c r="B392" s="21" t="s">
        <v>316</v>
      </c>
      <c r="C392" s="21" t="s">
        <v>307</v>
      </c>
      <c r="D392" s="21" t="s">
        <v>308</v>
      </c>
      <c r="E392" s="21" t="s">
        <v>309</v>
      </c>
      <c r="F392" s="21" t="s">
        <v>310</v>
      </c>
      <c r="G392" s="22" t="s">
        <v>311</v>
      </c>
      <c r="H392" s="22" t="s">
        <v>312</v>
      </c>
      <c r="I392" s="22" t="s">
        <v>313</v>
      </c>
      <c r="J392" s="22" t="s">
        <v>0</v>
      </c>
      <c r="K392" s="22" t="s">
        <v>1</v>
      </c>
      <c r="L392" s="22" t="s">
        <v>2</v>
      </c>
      <c r="M392" s="22" t="s">
        <v>314</v>
      </c>
      <c r="N392" s="22" t="s">
        <v>404</v>
      </c>
      <c r="O392" s="22" t="s">
        <v>315</v>
      </c>
      <c r="P392" s="2"/>
      <c r="Q392" s="12"/>
      <c r="R392" s="12"/>
    </row>
    <row r="393" spans="1:18" ht="15" x14ac:dyDescent="0.25">
      <c r="A393" s="5" t="s">
        <v>124</v>
      </c>
      <c r="B393" s="5" t="s">
        <v>29</v>
      </c>
      <c r="C393" s="5" t="s">
        <v>252</v>
      </c>
      <c r="D393" s="5" t="s">
        <v>250</v>
      </c>
      <c r="E393" s="8">
        <v>45839</v>
      </c>
      <c r="F393" s="8">
        <v>46023</v>
      </c>
      <c r="G393" s="15">
        <v>70000</v>
      </c>
      <c r="H393" s="15">
        <v>0</v>
      </c>
      <c r="I393" s="15">
        <f t="shared" ref="I393:I396" si="81">+G393+H393</f>
        <v>70000</v>
      </c>
      <c r="J393" s="15">
        <v>2009</v>
      </c>
      <c r="K393" s="15">
        <v>5025.38</v>
      </c>
      <c r="L393" s="15">
        <v>2128</v>
      </c>
      <c r="M393" s="15">
        <v>1740.45999999999</v>
      </c>
      <c r="N393" s="15">
        <f t="shared" ref="N393:N451" si="82">+J393+K393+L393+M393</f>
        <v>10902.839999999991</v>
      </c>
      <c r="O393" s="15">
        <f t="shared" ref="O393:O451" si="83">+I393-N393</f>
        <v>59097.160000000011</v>
      </c>
      <c r="P393" s="5"/>
      <c r="Q393" s="12"/>
      <c r="R393" s="12"/>
    </row>
    <row r="394" spans="1:18" ht="15" x14ac:dyDescent="0.25">
      <c r="A394" s="5" t="s">
        <v>294</v>
      </c>
      <c r="B394" s="5" t="s">
        <v>6</v>
      </c>
      <c r="C394" s="5" t="s">
        <v>252</v>
      </c>
      <c r="D394" s="5" t="s">
        <v>250</v>
      </c>
      <c r="E394" s="8">
        <v>45809</v>
      </c>
      <c r="F394" s="8">
        <v>45992</v>
      </c>
      <c r="G394" s="15">
        <v>50000</v>
      </c>
      <c r="H394" s="15">
        <v>0</v>
      </c>
      <c r="I394" s="15">
        <f t="shared" si="81"/>
        <v>50000</v>
      </c>
      <c r="J394" s="15">
        <v>1435</v>
      </c>
      <c r="K394" s="15">
        <v>1854</v>
      </c>
      <c r="L394" s="15">
        <v>1520</v>
      </c>
      <c r="M394" s="15">
        <v>25</v>
      </c>
      <c r="N394" s="15">
        <f t="shared" si="82"/>
        <v>4834</v>
      </c>
      <c r="O394" s="15">
        <f t="shared" si="83"/>
        <v>45166</v>
      </c>
      <c r="P394" s="5"/>
      <c r="Q394" s="12"/>
      <c r="R394" s="12"/>
    </row>
    <row r="395" spans="1:18" ht="15" x14ac:dyDescent="0.25">
      <c r="A395" s="5" t="s">
        <v>37</v>
      </c>
      <c r="B395" s="5" t="s">
        <v>16</v>
      </c>
      <c r="C395" s="5" t="s">
        <v>252</v>
      </c>
      <c r="D395" s="5" t="s">
        <v>250</v>
      </c>
      <c r="E395" s="8">
        <v>45778</v>
      </c>
      <c r="F395" s="8">
        <v>45962</v>
      </c>
      <c r="G395" s="15">
        <v>40000</v>
      </c>
      <c r="H395" s="15">
        <v>0</v>
      </c>
      <c r="I395" s="15">
        <f>+G395+H395</f>
        <v>40000</v>
      </c>
      <c r="J395" s="15">
        <v>1148</v>
      </c>
      <c r="K395" s="15">
        <v>442.65</v>
      </c>
      <c r="L395" s="15">
        <v>1216</v>
      </c>
      <c r="M395" s="15">
        <v>25</v>
      </c>
      <c r="N395" s="15">
        <f t="shared" si="82"/>
        <v>2831.65</v>
      </c>
      <c r="O395" s="15">
        <f t="shared" si="83"/>
        <v>37168.35</v>
      </c>
      <c r="P395" s="5"/>
      <c r="Q395" s="12"/>
      <c r="R395" s="12"/>
    </row>
    <row r="396" spans="1:18" ht="15" x14ac:dyDescent="0.25">
      <c r="A396" s="5" t="s">
        <v>125</v>
      </c>
      <c r="B396" s="5" t="s">
        <v>16</v>
      </c>
      <c r="C396" s="5" t="s">
        <v>252</v>
      </c>
      <c r="D396" s="5" t="s">
        <v>250</v>
      </c>
      <c r="E396" s="8">
        <v>45809</v>
      </c>
      <c r="F396" s="8">
        <v>45992</v>
      </c>
      <c r="G396" s="15">
        <v>55000</v>
      </c>
      <c r="H396" s="15">
        <v>0</v>
      </c>
      <c r="I396" s="15">
        <f t="shared" si="81"/>
        <v>55000</v>
      </c>
      <c r="J396" s="15">
        <v>1578.5</v>
      </c>
      <c r="K396" s="15">
        <v>2302.36</v>
      </c>
      <c r="L396" s="15">
        <v>1672</v>
      </c>
      <c r="M396" s="15">
        <v>1740.46</v>
      </c>
      <c r="N396" s="15">
        <f t="shared" si="82"/>
        <v>7293.3200000000006</v>
      </c>
      <c r="O396" s="15">
        <f t="shared" si="83"/>
        <v>47706.68</v>
      </c>
      <c r="P396" s="5"/>
      <c r="Q396" s="12"/>
      <c r="R396" s="12"/>
    </row>
    <row r="397" spans="1:18" ht="15.75" thickBot="1" x14ac:dyDescent="0.3">
      <c r="D397" s="24">
        <v>4</v>
      </c>
      <c r="E397" s="19"/>
      <c r="F397" s="19"/>
      <c r="G397" s="19">
        <f>SUM(G393:G396)</f>
        <v>215000</v>
      </c>
      <c r="H397" s="19">
        <f t="shared" ref="H397:O397" si="84">SUM(H393:H396)</f>
        <v>0</v>
      </c>
      <c r="I397" s="19">
        <f t="shared" si="84"/>
        <v>215000</v>
      </c>
      <c r="J397" s="19">
        <f t="shared" si="84"/>
        <v>6170.5</v>
      </c>
      <c r="K397" s="19">
        <f t="shared" si="84"/>
        <v>9624.39</v>
      </c>
      <c r="L397" s="19">
        <f t="shared" si="84"/>
        <v>6536</v>
      </c>
      <c r="M397" s="19">
        <f t="shared" si="84"/>
        <v>3530.9199999999901</v>
      </c>
      <c r="N397" s="19">
        <f t="shared" si="84"/>
        <v>25861.80999999999</v>
      </c>
      <c r="O397" s="19">
        <f t="shared" si="84"/>
        <v>189138.19</v>
      </c>
      <c r="P397" s="5"/>
      <c r="Q397" s="12"/>
      <c r="R397" s="12"/>
    </row>
    <row r="398" spans="1:18" ht="15" x14ac:dyDescent="0.25">
      <c r="A398" s="11" t="s">
        <v>76</v>
      </c>
      <c r="E398" s="8"/>
      <c r="F398" s="8"/>
      <c r="G398" s="15"/>
      <c r="H398" s="15"/>
      <c r="I398" s="15"/>
      <c r="J398" s="15"/>
      <c r="K398" s="15"/>
      <c r="L398" s="15"/>
      <c r="M398" s="15"/>
      <c r="N398" s="15"/>
      <c r="O398" s="15"/>
      <c r="P398" s="5"/>
      <c r="Q398" s="12"/>
      <c r="R398" s="12"/>
    </row>
    <row r="399" spans="1:18" ht="15" x14ac:dyDescent="0.25">
      <c r="A399" s="21" t="s">
        <v>306</v>
      </c>
      <c r="B399" s="21" t="s">
        <v>316</v>
      </c>
      <c r="C399" s="21" t="s">
        <v>307</v>
      </c>
      <c r="D399" s="21" t="s">
        <v>308</v>
      </c>
      <c r="E399" s="21" t="s">
        <v>309</v>
      </c>
      <c r="F399" s="21" t="s">
        <v>310</v>
      </c>
      <c r="G399" s="22" t="s">
        <v>311</v>
      </c>
      <c r="H399" s="22" t="s">
        <v>312</v>
      </c>
      <c r="I399" s="22" t="s">
        <v>313</v>
      </c>
      <c r="J399" s="22" t="s">
        <v>0</v>
      </c>
      <c r="K399" s="22" t="s">
        <v>1</v>
      </c>
      <c r="L399" s="22" t="s">
        <v>2</v>
      </c>
      <c r="M399" s="22" t="s">
        <v>314</v>
      </c>
      <c r="N399" s="22" t="s">
        <v>404</v>
      </c>
      <c r="O399" s="22" t="s">
        <v>315</v>
      </c>
      <c r="P399" s="5"/>
      <c r="Q399" s="12"/>
      <c r="R399" s="12"/>
    </row>
    <row r="400" spans="1:18" ht="15" x14ac:dyDescent="0.25">
      <c r="A400" s="5" t="s">
        <v>77</v>
      </c>
      <c r="B400" s="5" t="s">
        <v>6</v>
      </c>
      <c r="C400" s="5" t="s">
        <v>252</v>
      </c>
      <c r="D400" s="5" t="s">
        <v>251</v>
      </c>
      <c r="E400" s="8">
        <v>45778</v>
      </c>
      <c r="F400" s="8">
        <v>45962</v>
      </c>
      <c r="G400" s="15">
        <v>50000</v>
      </c>
      <c r="H400" s="15">
        <v>0</v>
      </c>
      <c r="I400" s="15">
        <f t="shared" ref="I400:I402" si="85">+G400+H400</f>
        <v>50000</v>
      </c>
      <c r="J400" s="15">
        <v>1435</v>
      </c>
      <c r="K400" s="15">
        <v>1854</v>
      </c>
      <c r="L400" s="15">
        <v>1520</v>
      </c>
      <c r="M400" s="15">
        <v>25</v>
      </c>
      <c r="N400" s="15">
        <f t="shared" si="82"/>
        <v>4834</v>
      </c>
      <c r="O400" s="15">
        <f t="shared" si="83"/>
        <v>45166</v>
      </c>
      <c r="P400" s="5"/>
      <c r="Q400" s="12"/>
      <c r="R400" s="12"/>
    </row>
    <row r="401" spans="1:18" ht="15" x14ac:dyDescent="0.25">
      <c r="A401" s="5" t="s">
        <v>78</v>
      </c>
      <c r="B401" s="5" t="s">
        <v>6</v>
      </c>
      <c r="C401" s="5" t="s">
        <v>252</v>
      </c>
      <c r="D401" s="5" t="s">
        <v>251</v>
      </c>
      <c r="E401" s="8">
        <v>45778</v>
      </c>
      <c r="F401" s="8">
        <v>45962</v>
      </c>
      <c r="G401" s="15">
        <v>70000</v>
      </c>
      <c r="H401" s="15">
        <v>0</v>
      </c>
      <c r="I401" s="15">
        <f t="shared" si="85"/>
        <v>70000</v>
      </c>
      <c r="J401" s="15">
        <v>2009</v>
      </c>
      <c r="K401" s="15">
        <v>5368.48</v>
      </c>
      <c r="L401" s="15">
        <v>2128</v>
      </c>
      <c r="M401" s="15">
        <v>25</v>
      </c>
      <c r="N401" s="15">
        <f t="shared" si="82"/>
        <v>9530.48</v>
      </c>
      <c r="O401" s="15">
        <f t="shared" si="83"/>
        <v>60469.520000000004</v>
      </c>
      <c r="P401" s="5"/>
      <c r="Q401" s="12"/>
      <c r="R401" s="12"/>
    </row>
    <row r="402" spans="1:18" ht="15" x14ac:dyDescent="0.25">
      <c r="A402" s="5" t="s">
        <v>79</v>
      </c>
      <c r="B402" s="5" t="s">
        <v>16</v>
      </c>
      <c r="C402" s="5" t="s">
        <v>252</v>
      </c>
      <c r="D402" s="5" t="s">
        <v>250</v>
      </c>
      <c r="E402" s="8">
        <v>45778</v>
      </c>
      <c r="F402" s="8">
        <v>45962</v>
      </c>
      <c r="G402" s="15">
        <v>50000</v>
      </c>
      <c r="H402" s="15">
        <v>0</v>
      </c>
      <c r="I402" s="15">
        <f t="shared" si="85"/>
        <v>50000</v>
      </c>
      <c r="J402" s="15">
        <v>1435</v>
      </c>
      <c r="K402" s="15">
        <v>1854</v>
      </c>
      <c r="L402" s="15">
        <v>1520</v>
      </c>
      <c r="M402" s="15">
        <v>25</v>
      </c>
      <c r="N402" s="15">
        <f t="shared" si="82"/>
        <v>4834</v>
      </c>
      <c r="O402" s="15">
        <f t="shared" si="83"/>
        <v>45166</v>
      </c>
      <c r="P402" s="5"/>
      <c r="Q402" s="12"/>
      <c r="R402" s="12"/>
    </row>
    <row r="403" spans="1:18" ht="12.75" thickBot="1" x14ac:dyDescent="0.25">
      <c r="D403" s="24">
        <v>3</v>
      </c>
      <c r="E403" s="19"/>
      <c r="F403" s="19"/>
      <c r="G403" s="19">
        <f>SUM(G400:G402)</f>
        <v>170000</v>
      </c>
      <c r="H403" s="19">
        <f t="shared" ref="H403:O403" si="86">SUM(H400:H402)</f>
        <v>0</v>
      </c>
      <c r="I403" s="19">
        <f t="shared" si="86"/>
        <v>170000</v>
      </c>
      <c r="J403" s="19">
        <f t="shared" si="86"/>
        <v>4879</v>
      </c>
      <c r="K403" s="19">
        <f t="shared" si="86"/>
        <v>9076.48</v>
      </c>
      <c r="L403" s="19">
        <f t="shared" si="86"/>
        <v>5168</v>
      </c>
      <c r="M403" s="19">
        <f t="shared" si="86"/>
        <v>75</v>
      </c>
      <c r="N403" s="19">
        <f t="shared" si="86"/>
        <v>19198.48</v>
      </c>
      <c r="O403" s="19">
        <f t="shared" si="86"/>
        <v>150801.52000000002</v>
      </c>
    </row>
    <row r="404" spans="1:18" ht="15" x14ac:dyDescent="0.25">
      <c r="E404" s="8"/>
      <c r="F404" s="8"/>
      <c r="G404" s="15"/>
      <c r="H404" s="15"/>
      <c r="I404" s="15"/>
      <c r="J404" s="15"/>
      <c r="K404" s="15"/>
      <c r="L404" s="15"/>
      <c r="M404" s="15"/>
      <c r="N404" s="15"/>
      <c r="O404" s="15"/>
      <c r="P404" s="2"/>
      <c r="Q404" s="12"/>
      <c r="R404" s="12"/>
    </row>
    <row r="405" spans="1:18" ht="15" x14ac:dyDescent="0.25">
      <c r="E405" s="8"/>
      <c r="F405" s="8"/>
      <c r="G405" s="15"/>
      <c r="H405" s="15"/>
      <c r="I405" s="15"/>
      <c r="J405" s="15"/>
      <c r="K405" s="15"/>
      <c r="L405" s="15"/>
      <c r="M405" s="15"/>
      <c r="N405" s="15"/>
      <c r="O405" s="15"/>
      <c r="P405" s="2"/>
      <c r="Q405" s="12"/>
      <c r="R405" s="12"/>
    </row>
    <row r="406" spans="1:18" ht="15" x14ac:dyDescent="0.25">
      <c r="A406" s="11" t="s">
        <v>279</v>
      </c>
      <c r="E406" s="8"/>
      <c r="F406" s="8"/>
      <c r="G406" s="15"/>
      <c r="H406" s="15"/>
      <c r="I406" s="15"/>
      <c r="J406" s="15"/>
      <c r="K406" s="15"/>
      <c r="L406" s="15"/>
      <c r="M406" s="15"/>
      <c r="N406" s="15"/>
      <c r="O406" s="15"/>
      <c r="P406" s="2"/>
      <c r="Q406" s="12"/>
      <c r="R406" s="12"/>
    </row>
    <row r="407" spans="1:18" ht="15" x14ac:dyDescent="0.25">
      <c r="A407" s="21" t="s">
        <v>306</v>
      </c>
      <c r="B407" s="21" t="s">
        <v>316</v>
      </c>
      <c r="C407" s="21" t="s">
        <v>307</v>
      </c>
      <c r="D407" s="21" t="s">
        <v>308</v>
      </c>
      <c r="E407" s="21" t="s">
        <v>309</v>
      </c>
      <c r="F407" s="21" t="s">
        <v>310</v>
      </c>
      <c r="G407" s="22" t="s">
        <v>311</v>
      </c>
      <c r="H407" s="22" t="s">
        <v>312</v>
      </c>
      <c r="I407" s="22" t="s">
        <v>313</v>
      </c>
      <c r="J407" s="22" t="s">
        <v>0</v>
      </c>
      <c r="K407" s="22" t="s">
        <v>1</v>
      </c>
      <c r="L407" s="22" t="s">
        <v>2</v>
      </c>
      <c r="M407" s="22" t="s">
        <v>314</v>
      </c>
      <c r="N407" s="22" t="s">
        <v>404</v>
      </c>
      <c r="O407" s="22" t="s">
        <v>315</v>
      </c>
      <c r="P407" s="2"/>
      <c r="Q407" s="12"/>
      <c r="R407" s="12"/>
    </row>
    <row r="408" spans="1:18" s="5" customFormat="1" ht="11.25" x14ac:dyDescent="0.2">
      <c r="A408" s="5" t="s">
        <v>336</v>
      </c>
      <c r="B408" s="5" t="s">
        <v>29</v>
      </c>
      <c r="C408" s="5" t="s">
        <v>252</v>
      </c>
      <c r="D408" s="5" t="s">
        <v>251</v>
      </c>
      <c r="E408" s="8">
        <v>45839</v>
      </c>
      <c r="F408" s="8">
        <v>46023</v>
      </c>
      <c r="G408" s="15">
        <v>70000</v>
      </c>
      <c r="H408" s="15">
        <v>0</v>
      </c>
      <c r="I408" s="15">
        <v>70000</v>
      </c>
      <c r="J408" s="15">
        <v>2009</v>
      </c>
      <c r="K408" s="15">
        <v>5368.48</v>
      </c>
      <c r="L408" s="15">
        <v>2128</v>
      </c>
      <c r="M408" s="15">
        <v>25</v>
      </c>
      <c r="N408" s="15">
        <f t="shared" si="82"/>
        <v>9530.48</v>
      </c>
      <c r="O408" s="15">
        <f t="shared" si="83"/>
        <v>60469.520000000004</v>
      </c>
    </row>
    <row r="409" spans="1:18" ht="15" x14ac:dyDescent="0.25">
      <c r="A409" s="5" t="s">
        <v>274</v>
      </c>
      <c r="B409" s="5" t="s">
        <v>6</v>
      </c>
      <c r="C409" s="5" t="s">
        <v>252</v>
      </c>
      <c r="D409" s="5" t="s">
        <v>250</v>
      </c>
      <c r="E409" s="8">
        <v>45870</v>
      </c>
      <c r="F409" s="8">
        <v>46054</v>
      </c>
      <c r="G409" s="15">
        <v>50000</v>
      </c>
      <c r="H409" s="15">
        <v>0</v>
      </c>
      <c r="I409" s="15">
        <f t="shared" ref="I409" si="87">+G409+H409</f>
        <v>50000</v>
      </c>
      <c r="J409" s="15">
        <v>1435</v>
      </c>
      <c r="K409" s="15">
        <v>1854</v>
      </c>
      <c r="L409" s="15">
        <v>1520</v>
      </c>
      <c r="M409" s="15">
        <v>25</v>
      </c>
      <c r="N409" s="15">
        <f t="shared" si="82"/>
        <v>4834</v>
      </c>
      <c r="O409" s="15">
        <f t="shared" si="83"/>
        <v>45166</v>
      </c>
      <c r="P409" s="5"/>
      <c r="Q409" s="12"/>
      <c r="R409" s="12"/>
    </row>
    <row r="410" spans="1:18" ht="15.75" thickBot="1" x14ac:dyDescent="0.3">
      <c r="D410" s="24">
        <v>2</v>
      </c>
      <c r="E410" s="19"/>
      <c r="F410" s="19"/>
      <c r="G410" s="19">
        <f>SUM(G408:G409)</f>
        <v>120000</v>
      </c>
      <c r="H410" s="19">
        <f t="shared" ref="H410:O410" si="88">SUM(H408:H409)</f>
        <v>0</v>
      </c>
      <c r="I410" s="19">
        <f t="shared" si="88"/>
        <v>120000</v>
      </c>
      <c r="J410" s="19">
        <f t="shared" si="88"/>
        <v>3444</v>
      </c>
      <c r="K410" s="19">
        <f t="shared" si="88"/>
        <v>7222.48</v>
      </c>
      <c r="L410" s="19">
        <f t="shared" si="88"/>
        <v>3648</v>
      </c>
      <c r="M410" s="19">
        <f t="shared" si="88"/>
        <v>50</v>
      </c>
      <c r="N410" s="19">
        <f t="shared" si="88"/>
        <v>14364.48</v>
      </c>
      <c r="O410" s="19">
        <f t="shared" si="88"/>
        <v>105635.52</v>
      </c>
      <c r="P410" s="2"/>
      <c r="Q410" s="12"/>
      <c r="R410" s="12"/>
    </row>
    <row r="411" spans="1:18" ht="15" x14ac:dyDescent="0.25">
      <c r="E411" s="8"/>
      <c r="F411" s="8"/>
      <c r="G411" s="20"/>
      <c r="H411" s="20"/>
      <c r="I411" s="20"/>
      <c r="J411" s="15"/>
      <c r="K411" s="15"/>
      <c r="L411" s="15"/>
      <c r="M411" s="15"/>
      <c r="N411" s="15"/>
      <c r="O411" s="15"/>
      <c r="P411" s="2"/>
      <c r="Q411" s="12"/>
      <c r="R411" s="12"/>
    </row>
    <row r="412" spans="1:18" ht="15" x14ac:dyDescent="0.25">
      <c r="A412" s="11" t="s">
        <v>54</v>
      </c>
      <c r="E412" s="8"/>
      <c r="F412" s="8"/>
      <c r="G412" s="20"/>
      <c r="H412" s="20"/>
      <c r="I412" s="20"/>
      <c r="J412" s="15"/>
      <c r="K412" s="15"/>
      <c r="L412" s="15"/>
      <c r="M412" s="15"/>
      <c r="N412" s="15"/>
      <c r="O412" s="15"/>
      <c r="P412" s="2"/>
      <c r="Q412" s="12"/>
      <c r="R412" s="12"/>
    </row>
    <row r="413" spans="1:18" ht="15" x14ac:dyDescent="0.25">
      <c r="A413" s="21" t="s">
        <v>306</v>
      </c>
      <c r="B413" s="21" t="s">
        <v>316</v>
      </c>
      <c r="C413" s="21" t="s">
        <v>307</v>
      </c>
      <c r="D413" s="21" t="s">
        <v>308</v>
      </c>
      <c r="E413" s="21" t="s">
        <v>309</v>
      </c>
      <c r="F413" s="21" t="s">
        <v>310</v>
      </c>
      <c r="G413" s="22" t="s">
        <v>311</v>
      </c>
      <c r="H413" s="22" t="s">
        <v>312</v>
      </c>
      <c r="I413" s="22" t="s">
        <v>313</v>
      </c>
      <c r="J413" s="22" t="s">
        <v>0</v>
      </c>
      <c r="K413" s="22" t="s">
        <v>1</v>
      </c>
      <c r="L413" s="22" t="s">
        <v>2</v>
      </c>
      <c r="M413" s="22" t="s">
        <v>314</v>
      </c>
      <c r="N413" s="22" t="s">
        <v>404</v>
      </c>
      <c r="O413" s="22" t="s">
        <v>315</v>
      </c>
      <c r="P413" s="2"/>
      <c r="Q413" s="12"/>
      <c r="R413" s="12"/>
    </row>
    <row r="414" spans="1:18" ht="15" x14ac:dyDescent="0.25">
      <c r="A414" s="5" t="s">
        <v>55</v>
      </c>
      <c r="B414" s="5" t="s">
        <v>29</v>
      </c>
      <c r="C414" s="5" t="s">
        <v>252</v>
      </c>
      <c r="D414" s="5" t="s">
        <v>250</v>
      </c>
      <c r="E414" s="8">
        <v>45778</v>
      </c>
      <c r="F414" s="8">
        <v>45962</v>
      </c>
      <c r="G414" s="15">
        <v>70000</v>
      </c>
      <c r="H414" s="15">
        <v>0</v>
      </c>
      <c r="I414" s="15">
        <f t="shared" ref="I414" si="89">+G414+H414</f>
        <v>70000</v>
      </c>
      <c r="J414" s="15">
        <v>2009</v>
      </c>
      <c r="K414" s="15">
        <v>5368.48</v>
      </c>
      <c r="L414" s="15">
        <v>2128</v>
      </c>
      <c r="M414" s="15">
        <v>25</v>
      </c>
      <c r="N414" s="15">
        <f t="shared" si="82"/>
        <v>9530.48</v>
      </c>
      <c r="O414" s="15">
        <f t="shared" si="83"/>
        <v>60469.520000000004</v>
      </c>
      <c r="P414" s="5"/>
      <c r="Q414" s="12"/>
      <c r="R414" s="12"/>
    </row>
    <row r="415" spans="1:18" ht="15.75" thickBot="1" x14ac:dyDescent="0.3">
      <c r="D415" s="24">
        <v>1</v>
      </c>
      <c r="E415" s="19"/>
      <c r="F415" s="19"/>
      <c r="G415" s="19">
        <f>SUM(G414)</f>
        <v>70000</v>
      </c>
      <c r="H415" s="19">
        <f t="shared" ref="H415:O415" si="90">SUM(H414)</f>
        <v>0</v>
      </c>
      <c r="I415" s="19">
        <f t="shared" si="90"/>
        <v>70000</v>
      </c>
      <c r="J415" s="19">
        <f t="shared" si="90"/>
        <v>2009</v>
      </c>
      <c r="K415" s="19">
        <f t="shared" si="90"/>
        <v>5368.48</v>
      </c>
      <c r="L415" s="19">
        <f t="shared" si="90"/>
        <v>2128</v>
      </c>
      <c r="M415" s="19">
        <f t="shared" si="90"/>
        <v>25</v>
      </c>
      <c r="N415" s="19">
        <f t="shared" si="90"/>
        <v>9530.48</v>
      </c>
      <c r="O415" s="19">
        <f t="shared" si="90"/>
        <v>60469.520000000004</v>
      </c>
      <c r="P415" s="2"/>
      <c r="Q415" s="12"/>
      <c r="R415" s="12"/>
    </row>
    <row r="416" spans="1:18" ht="15" x14ac:dyDescent="0.25">
      <c r="A416" s="11" t="s">
        <v>88</v>
      </c>
      <c r="E416" s="8"/>
      <c r="F416" s="8"/>
      <c r="G416" s="15"/>
      <c r="H416" s="15"/>
      <c r="I416" s="15"/>
      <c r="J416" s="15"/>
      <c r="K416" s="15"/>
      <c r="L416" s="15"/>
      <c r="M416" s="15"/>
      <c r="N416" s="15"/>
      <c r="O416" s="15"/>
      <c r="P416" s="2"/>
      <c r="Q416" s="12"/>
      <c r="R416" s="12"/>
    </row>
    <row r="417" spans="1:18" ht="15" x14ac:dyDescent="0.25">
      <c r="A417" s="21" t="s">
        <v>306</v>
      </c>
      <c r="B417" s="21" t="s">
        <v>316</v>
      </c>
      <c r="C417" s="21" t="s">
        <v>307</v>
      </c>
      <c r="D417" s="21" t="s">
        <v>308</v>
      </c>
      <c r="E417" s="21" t="s">
        <v>309</v>
      </c>
      <c r="F417" s="21" t="s">
        <v>310</v>
      </c>
      <c r="G417" s="22" t="s">
        <v>311</v>
      </c>
      <c r="H417" s="22" t="s">
        <v>312</v>
      </c>
      <c r="I417" s="22" t="s">
        <v>313</v>
      </c>
      <c r="J417" s="22" t="s">
        <v>0</v>
      </c>
      <c r="K417" s="22" t="s">
        <v>1</v>
      </c>
      <c r="L417" s="22" t="s">
        <v>2</v>
      </c>
      <c r="M417" s="22" t="s">
        <v>314</v>
      </c>
      <c r="N417" s="22" t="s">
        <v>404</v>
      </c>
      <c r="O417" s="22" t="s">
        <v>315</v>
      </c>
      <c r="P417" s="2"/>
      <c r="Q417" s="12"/>
      <c r="R417" s="12"/>
    </row>
    <row r="418" spans="1:18" ht="15" x14ac:dyDescent="0.25">
      <c r="A418" s="5" t="s">
        <v>91</v>
      </c>
      <c r="B418" s="5" t="s">
        <v>29</v>
      </c>
      <c r="C418" s="5" t="s">
        <v>252</v>
      </c>
      <c r="D418" s="5" t="s">
        <v>251</v>
      </c>
      <c r="E418" s="8">
        <v>45901</v>
      </c>
      <c r="F418" s="8">
        <v>46082</v>
      </c>
      <c r="G418" s="15">
        <v>70000</v>
      </c>
      <c r="H418" s="15">
        <v>0</v>
      </c>
      <c r="I418" s="15">
        <f t="shared" ref="I418:I421" si="91">+G418+H418</f>
        <v>70000</v>
      </c>
      <c r="J418" s="15">
        <v>2009</v>
      </c>
      <c r="K418" s="15">
        <v>5368.48</v>
      </c>
      <c r="L418" s="15">
        <v>2128</v>
      </c>
      <c r="M418" s="15">
        <v>25</v>
      </c>
      <c r="N418" s="15">
        <f t="shared" si="82"/>
        <v>9530.48</v>
      </c>
      <c r="O418" s="15">
        <f t="shared" si="83"/>
        <v>60469.520000000004</v>
      </c>
      <c r="P418" s="5"/>
      <c r="Q418" s="12"/>
      <c r="R418" s="12"/>
    </row>
    <row r="419" spans="1:18" ht="15" x14ac:dyDescent="0.25">
      <c r="A419" s="5" t="s">
        <v>92</v>
      </c>
      <c r="B419" s="5" t="s">
        <v>6</v>
      </c>
      <c r="C419" s="5" t="s">
        <v>252</v>
      </c>
      <c r="D419" s="5" t="s">
        <v>250</v>
      </c>
      <c r="E419" s="8">
        <v>45901</v>
      </c>
      <c r="F419" s="8">
        <v>46082</v>
      </c>
      <c r="G419" s="15">
        <v>50000</v>
      </c>
      <c r="H419" s="15">
        <v>0</v>
      </c>
      <c r="I419" s="15">
        <f t="shared" si="91"/>
        <v>50000</v>
      </c>
      <c r="J419" s="15">
        <v>1435</v>
      </c>
      <c r="K419" s="15">
        <v>1854</v>
      </c>
      <c r="L419" s="15">
        <v>1520</v>
      </c>
      <c r="M419" s="15">
        <v>25</v>
      </c>
      <c r="N419" s="15">
        <f t="shared" si="82"/>
        <v>4834</v>
      </c>
      <c r="O419" s="15">
        <f t="shared" si="83"/>
        <v>45166</v>
      </c>
      <c r="P419" s="5"/>
      <c r="Q419" s="12"/>
      <c r="R419" s="12"/>
    </row>
    <row r="420" spans="1:18" s="3" customFormat="1" ht="15" x14ac:dyDescent="0.25">
      <c r="A420" s="10" t="s">
        <v>89</v>
      </c>
      <c r="B420" s="10" t="s">
        <v>90</v>
      </c>
      <c r="C420" s="10" t="s">
        <v>252</v>
      </c>
      <c r="D420" s="10" t="s">
        <v>250</v>
      </c>
      <c r="E420" s="9">
        <v>45901</v>
      </c>
      <c r="F420" s="8">
        <v>46082</v>
      </c>
      <c r="G420" s="15">
        <v>42000</v>
      </c>
      <c r="H420" s="15">
        <v>0</v>
      </c>
      <c r="I420" s="15">
        <f>+G420+H420</f>
        <v>42000</v>
      </c>
      <c r="J420" s="15">
        <v>1205.4000000000001</v>
      </c>
      <c r="K420" s="15">
        <v>0</v>
      </c>
      <c r="L420" s="15">
        <v>1276.8</v>
      </c>
      <c r="M420" s="15">
        <v>25</v>
      </c>
      <c r="N420" s="15">
        <f t="shared" si="82"/>
        <v>2507.1999999999998</v>
      </c>
      <c r="O420" s="15">
        <f t="shared" si="83"/>
        <v>39492.800000000003</v>
      </c>
      <c r="P420" s="10"/>
      <c r="Q420" s="27"/>
      <c r="R420" s="27"/>
    </row>
    <row r="421" spans="1:18" ht="15" x14ac:dyDescent="0.25">
      <c r="A421" s="5" t="s">
        <v>93</v>
      </c>
      <c r="B421" s="5" t="s">
        <v>94</v>
      </c>
      <c r="C421" s="5" t="s">
        <v>252</v>
      </c>
      <c r="D421" s="5" t="s">
        <v>251</v>
      </c>
      <c r="E421" s="8">
        <v>45901</v>
      </c>
      <c r="F421" s="8">
        <v>46082</v>
      </c>
      <c r="G421" s="15">
        <v>30000</v>
      </c>
      <c r="H421" s="15">
        <v>0</v>
      </c>
      <c r="I421" s="15">
        <f t="shared" si="91"/>
        <v>30000</v>
      </c>
      <c r="J421" s="15">
        <v>861</v>
      </c>
      <c r="K421" s="15">
        <v>0</v>
      </c>
      <c r="L421" s="15">
        <v>912</v>
      </c>
      <c r="M421" s="15">
        <v>25</v>
      </c>
      <c r="N421" s="15">
        <f t="shared" si="82"/>
        <v>1798</v>
      </c>
      <c r="O421" s="15">
        <f t="shared" si="83"/>
        <v>28202</v>
      </c>
      <c r="P421" s="5"/>
      <c r="Q421" s="12"/>
      <c r="R421" s="12"/>
    </row>
    <row r="422" spans="1:18" ht="15.75" thickBot="1" x14ac:dyDescent="0.3">
      <c r="D422" s="24">
        <v>4</v>
      </c>
      <c r="E422" s="19"/>
      <c r="F422" s="19"/>
      <c r="G422" s="19">
        <f>SUM(G418:G421)</f>
        <v>192000</v>
      </c>
      <c r="H422" s="19">
        <f t="shared" ref="H422:O422" si="92">SUM(H418:H421)</f>
        <v>0</v>
      </c>
      <c r="I422" s="19">
        <f t="shared" si="92"/>
        <v>192000</v>
      </c>
      <c r="J422" s="19">
        <f t="shared" si="92"/>
        <v>5510.4</v>
      </c>
      <c r="K422" s="19">
        <f t="shared" si="92"/>
        <v>7222.48</v>
      </c>
      <c r="L422" s="19">
        <f t="shared" si="92"/>
        <v>5836.8</v>
      </c>
      <c r="M422" s="19">
        <f t="shared" si="92"/>
        <v>100</v>
      </c>
      <c r="N422" s="19">
        <f t="shared" si="92"/>
        <v>18669.68</v>
      </c>
      <c r="O422" s="19">
        <f t="shared" si="92"/>
        <v>173330.32</v>
      </c>
      <c r="P422" s="2"/>
      <c r="Q422" s="12"/>
      <c r="R422" s="12"/>
    </row>
    <row r="423" spans="1:18" ht="15" x14ac:dyDescent="0.25">
      <c r="E423" s="8"/>
      <c r="F423" s="8"/>
      <c r="G423" s="15"/>
      <c r="H423" s="15"/>
      <c r="I423" s="15"/>
      <c r="J423" s="15"/>
      <c r="K423" s="15"/>
      <c r="L423" s="15"/>
      <c r="M423" s="15"/>
      <c r="N423" s="15"/>
      <c r="O423" s="15"/>
      <c r="P423" s="2"/>
      <c r="Q423" s="12"/>
      <c r="R423" s="12"/>
    </row>
    <row r="424" spans="1:18" ht="15" x14ac:dyDescent="0.25">
      <c r="A424" s="11" t="s">
        <v>255</v>
      </c>
      <c r="E424" s="8"/>
      <c r="F424" s="8"/>
      <c r="G424" s="15"/>
      <c r="H424" s="15"/>
      <c r="I424" s="15"/>
      <c r="J424" s="15"/>
      <c r="K424" s="15"/>
      <c r="L424" s="15"/>
      <c r="M424" s="15"/>
      <c r="N424" s="15"/>
      <c r="O424" s="15"/>
      <c r="P424" s="2"/>
      <c r="Q424" s="12"/>
      <c r="R424" s="12"/>
    </row>
    <row r="425" spans="1:18" ht="15" x14ac:dyDescent="0.25">
      <c r="A425" s="21" t="s">
        <v>306</v>
      </c>
      <c r="B425" s="21" t="s">
        <v>316</v>
      </c>
      <c r="C425" s="21" t="s">
        <v>307</v>
      </c>
      <c r="D425" s="21" t="s">
        <v>308</v>
      </c>
      <c r="E425" s="21" t="s">
        <v>309</v>
      </c>
      <c r="F425" s="21" t="s">
        <v>310</v>
      </c>
      <c r="G425" s="22" t="s">
        <v>311</v>
      </c>
      <c r="H425" s="22" t="s">
        <v>312</v>
      </c>
      <c r="I425" s="22" t="s">
        <v>313</v>
      </c>
      <c r="J425" s="22" t="s">
        <v>0</v>
      </c>
      <c r="K425" s="22" t="s">
        <v>1</v>
      </c>
      <c r="L425" s="22" t="s">
        <v>2</v>
      </c>
      <c r="M425" s="22" t="s">
        <v>314</v>
      </c>
      <c r="N425" s="22" t="s">
        <v>404</v>
      </c>
      <c r="O425" s="22" t="s">
        <v>315</v>
      </c>
      <c r="P425" s="2"/>
      <c r="Q425" s="12"/>
      <c r="R425" s="12"/>
    </row>
    <row r="426" spans="1:18" ht="15" x14ac:dyDescent="0.25">
      <c r="A426" s="5" t="s">
        <v>263</v>
      </c>
      <c r="B426" s="5" t="s">
        <v>8</v>
      </c>
      <c r="C426" s="5" t="s">
        <v>252</v>
      </c>
      <c r="D426" s="5" t="s">
        <v>251</v>
      </c>
      <c r="E426" s="8">
        <v>45778</v>
      </c>
      <c r="F426" s="8">
        <v>45962</v>
      </c>
      <c r="G426" s="15">
        <v>51577.97</v>
      </c>
      <c r="H426" s="15">
        <v>0</v>
      </c>
      <c r="I426" s="15">
        <f t="shared" ref="I426:I427" si="93">+G426+H426</f>
        <v>51577.97</v>
      </c>
      <c r="J426" s="15">
        <v>1480.29</v>
      </c>
      <c r="K426" s="15">
        <v>2076.71</v>
      </c>
      <c r="L426" s="15">
        <v>1567.97</v>
      </c>
      <c r="M426" s="15">
        <v>30463.02</v>
      </c>
      <c r="N426" s="15">
        <f t="shared" si="82"/>
        <v>35587.99</v>
      </c>
      <c r="O426" s="15">
        <f t="shared" si="83"/>
        <v>15989.980000000003</v>
      </c>
      <c r="P426" s="5"/>
      <c r="Q426" s="12"/>
      <c r="R426" s="12"/>
    </row>
    <row r="427" spans="1:18" ht="15" x14ac:dyDescent="0.25">
      <c r="A427" s="5" t="s">
        <v>256</v>
      </c>
      <c r="B427" s="5" t="s">
        <v>16</v>
      </c>
      <c r="C427" s="5" t="s">
        <v>252</v>
      </c>
      <c r="D427" s="5" t="s">
        <v>250</v>
      </c>
      <c r="E427" s="8">
        <v>45901</v>
      </c>
      <c r="F427" s="8">
        <v>46082</v>
      </c>
      <c r="G427" s="15">
        <v>55000</v>
      </c>
      <c r="H427" s="15">
        <v>0</v>
      </c>
      <c r="I427" s="15">
        <f t="shared" si="93"/>
        <v>55000</v>
      </c>
      <c r="J427" s="15">
        <v>1578.5</v>
      </c>
      <c r="K427" s="15">
        <v>2559.6799999999998</v>
      </c>
      <c r="L427" s="15">
        <v>1672</v>
      </c>
      <c r="M427" s="15">
        <v>25</v>
      </c>
      <c r="N427" s="15">
        <f t="shared" si="82"/>
        <v>5835.18</v>
      </c>
      <c r="O427" s="15">
        <f t="shared" si="83"/>
        <v>49164.82</v>
      </c>
      <c r="P427" s="5"/>
      <c r="Q427" s="12"/>
      <c r="R427" s="12"/>
    </row>
    <row r="428" spans="1:18" ht="15.75" thickBot="1" x14ac:dyDescent="0.3">
      <c r="D428" s="24">
        <v>2</v>
      </c>
      <c r="E428" s="19"/>
      <c r="F428" s="19"/>
      <c r="G428" s="19">
        <f>SUM(G426:G427)</f>
        <v>106577.97</v>
      </c>
      <c r="H428" s="19">
        <f t="shared" ref="H428:O428" si="94">SUM(H426:H427)</f>
        <v>0</v>
      </c>
      <c r="I428" s="19">
        <f t="shared" si="94"/>
        <v>106577.97</v>
      </c>
      <c r="J428" s="19">
        <f t="shared" si="94"/>
        <v>3058.79</v>
      </c>
      <c r="K428" s="19">
        <f t="shared" si="94"/>
        <v>4636.3899999999994</v>
      </c>
      <c r="L428" s="19">
        <f t="shared" si="94"/>
        <v>3239.9700000000003</v>
      </c>
      <c r="M428" s="19">
        <f t="shared" si="94"/>
        <v>30488.02</v>
      </c>
      <c r="N428" s="19">
        <f t="shared" si="94"/>
        <v>41423.17</v>
      </c>
      <c r="O428" s="19">
        <f t="shared" si="94"/>
        <v>65154.8</v>
      </c>
      <c r="P428" s="2"/>
      <c r="Q428" s="12"/>
      <c r="R428" s="12"/>
    </row>
    <row r="429" spans="1:18" ht="15" x14ac:dyDescent="0.25">
      <c r="E429" s="8"/>
      <c r="F429" s="18"/>
      <c r="G429" s="15"/>
      <c r="H429" s="15"/>
      <c r="I429" s="15"/>
      <c r="J429" s="15"/>
      <c r="K429" s="15"/>
      <c r="L429" s="15"/>
      <c r="M429" s="15"/>
      <c r="N429" s="15"/>
      <c r="O429" s="15"/>
      <c r="P429" s="2"/>
      <c r="Q429" s="12"/>
      <c r="R429" s="12"/>
    </row>
    <row r="430" spans="1:18" ht="15" x14ac:dyDescent="0.25">
      <c r="A430" s="11" t="s">
        <v>80</v>
      </c>
      <c r="E430" s="8"/>
      <c r="F430" s="18"/>
      <c r="G430" s="15"/>
      <c r="H430" s="15"/>
      <c r="I430" s="15"/>
      <c r="J430" s="15"/>
      <c r="K430" s="15"/>
      <c r="L430" s="15"/>
      <c r="M430" s="15"/>
      <c r="N430" s="15"/>
      <c r="O430" s="15"/>
      <c r="P430" s="2"/>
      <c r="Q430" s="12"/>
      <c r="R430" s="12"/>
    </row>
    <row r="431" spans="1:18" ht="15" x14ac:dyDescent="0.25">
      <c r="A431" s="21" t="s">
        <v>306</v>
      </c>
      <c r="B431" s="21" t="s">
        <v>316</v>
      </c>
      <c r="C431" s="21" t="s">
        <v>307</v>
      </c>
      <c r="D431" s="21" t="s">
        <v>308</v>
      </c>
      <c r="E431" s="21" t="s">
        <v>309</v>
      </c>
      <c r="F431" s="21" t="s">
        <v>310</v>
      </c>
      <c r="G431" s="22" t="s">
        <v>311</v>
      </c>
      <c r="H431" s="22" t="s">
        <v>312</v>
      </c>
      <c r="I431" s="22" t="s">
        <v>313</v>
      </c>
      <c r="J431" s="22" t="s">
        <v>0</v>
      </c>
      <c r="K431" s="22" t="s">
        <v>1</v>
      </c>
      <c r="L431" s="22" t="s">
        <v>2</v>
      </c>
      <c r="M431" s="22" t="s">
        <v>314</v>
      </c>
      <c r="N431" s="22" t="s">
        <v>404</v>
      </c>
      <c r="O431" s="22" t="s">
        <v>315</v>
      </c>
      <c r="P431" s="2"/>
      <c r="Q431" s="12"/>
      <c r="R431" s="12"/>
    </row>
    <row r="432" spans="1:18" ht="15" x14ac:dyDescent="0.25">
      <c r="A432" s="5" t="s">
        <v>82</v>
      </c>
      <c r="B432" s="5" t="s">
        <v>29</v>
      </c>
      <c r="C432" s="5" t="s">
        <v>252</v>
      </c>
      <c r="D432" s="5" t="s">
        <v>251</v>
      </c>
      <c r="E432" s="8">
        <v>45778</v>
      </c>
      <c r="F432" s="8">
        <v>45962</v>
      </c>
      <c r="G432" s="15">
        <v>70000</v>
      </c>
      <c r="H432" s="15">
        <v>0</v>
      </c>
      <c r="I432" s="15">
        <f t="shared" ref="I432:I433" si="95">+G432+H432</f>
        <v>70000</v>
      </c>
      <c r="J432" s="15">
        <v>2009</v>
      </c>
      <c r="K432" s="15">
        <v>5368.48</v>
      </c>
      <c r="L432" s="15">
        <v>2128</v>
      </c>
      <c r="M432" s="15">
        <v>25</v>
      </c>
      <c r="N432" s="15">
        <f t="shared" si="82"/>
        <v>9530.48</v>
      </c>
      <c r="O432" s="15">
        <f t="shared" si="83"/>
        <v>60469.520000000004</v>
      </c>
      <c r="P432" s="5"/>
      <c r="Q432" s="12"/>
      <c r="R432" s="12"/>
    </row>
    <row r="433" spans="1:18" ht="15" x14ac:dyDescent="0.25">
      <c r="A433" s="5" t="s">
        <v>81</v>
      </c>
      <c r="B433" s="5" t="s">
        <v>6</v>
      </c>
      <c r="C433" s="5" t="s">
        <v>252</v>
      </c>
      <c r="D433" s="5" t="s">
        <v>251</v>
      </c>
      <c r="E433" s="8">
        <v>45778</v>
      </c>
      <c r="F433" s="8">
        <v>45962</v>
      </c>
      <c r="G433" s="15">
        <v>50000</v>
      </c>
      <c r="H433" s="15">
        <v>0</v>
      </c>
      <c r="I433" s="15">
        <f t="shared" si="95"/>
        <v>50000</v>
      </c>
      <c r="J433" s="15">
        <v>1435</v>
      </c>
      <c r="K433" s="15">
        <v>1854</v>
      </c>
      <c r="L433" s="15">
        <v>1520</v>
      </c>
      <c r="M433" s="15">
        <v>1308.3599999999899</v>
      </c>
      <c r="N433" s="15">
        <f t="shared" si="82"/>
        <v>6117.3599999999897</v>
      </c>
      <c r="O433" s="15">
        <f t="shared" si="83"/>
        <v>43882.640000000014</v>
      </c>
      <c r="P433" s="5"/>
      <c r="Q433" s="12"/>
      <c r="R433" s="12"/>
    </row>
    <row r="434" spans="1:18" ht="15.75" thickBot="1" x14ac:dyDescent="0.3">
      <c r="D434" s="24">
        <v>2</v>
      </c>
      <c r="E434" s="19"/>
      <c r="F434" s="19"/>
      <c r="G434" s="19">
        <f>SUM(G432:G433)</f>
        <v>120000</v>
      </c>
      <c r="H434" s="19">
        <f t="shared" ref="H434:O434" si="96">SUM(H432:H433)</f>
        <v>0</v>
      </c>
      <c r="I434" s="19">
        <f t="shared" si="96"/>
        <v>120000</v>
      </c>
      <c r="J434" s="19">
        <f t="shared" si="96"/>
        <v>3444</v>
      </c>
      <c r="K434" s="19">
        <f t="shared" si="96"/>
        <v>7222.48</v>
      </c>
      <c r="L434" s="19">
        <f t="shared" si="96"/>
        <v>3648</v>
      </c>
      <c r="M434" s="19">
        <f t="shared" si="96"/>
        <v>1333.3599999999899</v>
      </c>
      <c r="N434" s="19">
        <f t="shared" si="96"/>
        <v>15647.839999999989</v>
      </c>
      <c r="O434" s="19">
        <f t="shared" si="96"/>
        <v>104352.16000000002</v>
      </c>
      <c r="P434" s="2"/>
      <c r="Q434" s="12"/>
      <c r="R434" s="12"/>
    </row>
    <row r="435" spans="1:18" ht="15" x14ac:dyDescent="0.25">
      <c r="E435" s="8"/>
      <c r="F435" s="8"/>
      <c r="G435" s="15"/>
      <c r="H435" s="15"/>
      <c r="I435" s="15"/>
      <c r="J435" s="15"/>
      <c r="K435" s="15"/>
      <c r="L435" s="15"/>
      <c r="M435" s="15"/>
      <c r="N435" s="15"/>
      <c r="O435" s="15"/>
      <c r="P435" s="2"/>
      <c r="Q435" s="12"/>
      <c r="R435" s="12"/>
    </row>
    <row r="436" spans="1:18" ht="15" x14ac:dyDescent="0.25">
      <c r="A436" s="11" t="s">
        <v>56</v>
      </c>
      <c r="E436" s="8"/>
      <c r="F436" s="8"/>
      <c r="G436" s="15"/>
      <c r="H436" s="15"/>
      <c r="I436" s="15"/>
      <c r="J436" s="15"/>
      <c r="K436" s="15"/>
      <c r="L436" s="15"/>
      <c r="M436" s="15"/>
      <c r="N436" s="15"/>
      <c r="O436" s="15"/>
      <c r="P436" s="2"/>
      <c r="Q436" s="12"/>
      <c r="R436" s="12"/>
    </row>
    <row r="437" spans="1:18" ht="15" x14ac:dyDescent="0.25">
      <c r="A437" s="21" t="s">
        <v>306</v>
      </c>
      <c r="B437" s="21" t="s">
        <v>316</v>
      </c>
      <c r="C437" s="21" t="s">
        <v>307</v>
      </c>
      <c r="D437" s="21" t="s">
        <v>308</v>
      </c>
      <c r="E437" s="21" t="s">
        <v>309</v>
      </c>
      <c r="F437" s="21" t="s">
        <v>310</v>
      </c>
      <c r="G437" s="22" t="s">
        <v>311</v>
      </c>
      <c r="H437" s="22" t="s">
        <v>312</v>
      </c>
      <c r="I437" s="22" t="s">
        <v>313</v>
      </c>
      <c r="J437" s="22" t="s">
        <v>0</v>
      </c>
      <c r="K437" s="22" t="s">
        <v>1</v>
      </c>
      <c r="L437" s="22" t="s">
        <v>2</v>
      </c>
      <c r="M437" s="22" t="s">
        <v>314</v>
      </c>
      <c r="N437" s="22" t="s">
        <v>404</v>
      </c>
      <c r="O437" s="22" t="s">
        <v>315</v>
      </c>
      <c r="P437" s="2"/>
      <c r="Q437" s="12"/>
      <c r="R437" s="12"/>
    </row>
    <row r="438" spans="1:18" ht="15" x14ac:dyDescent="0.25">
      <c r="A438" s="5" t="s">
        <v>57</v>
      </c>
      <c r="B438" s="5" t="s">
        <v>29</v>
      </c>
      <c r="C438" s="5" t="s">
        <v>252</v>
      </c>
      <c r="D438" s="5" t="s">
        <v>250</v>
      </c>
      <c r="E438" s="8">
        <v>45839</v>
      </c>
      <c r="F438" s="8">
        <v>46023</v>
      </c>
      <c r="G438" s="15">
        <v>70000</v>
      </c>
      <c r="H438" s="15">
        <v>0</v>
      </c>
      <c r="I438" s="15">
        <f t="shared" ref="I438:I439" si="97">+G438+H438</f>
        <v>70000</v>
      </c>
      <c r="J438" s="15">
        <v>2009</v>
      </c>
      <c r="K438" s="15">
        <v>5368.48</v>
      </c>
      <c r="L438" s="15">
        <v>2128</v>
      </c>
      <c r="M438" s="15">
        <v>25</v>
      </c>
      <c r="N438" s="15">
        <f t="shared" si="82"/>
        <v>9530.48</v>
      </c>
      <c r="O438" s="15">
        <f t="shared" si="83"/>
        <v>60469.520000000004</v>
      </c>
      <c r="P438" s="5"/>
      <c r="Q438" s="12"/>
      <c r="R438" s="12"/>
    </row>
    <row r="439" spans="1:18" ht="15" x14ac:dyDescent="0.25">
      <c r="A439" s="5" t="s">
        <v>264</v>
      </c>
      <c r="B439" s="5" t="s">
        <v>6</v>
      </c>
      <c r="C439" s="5" t="s">
        <v>252</v>
      </c>
      <c r="D439" s="5" t="s">
        <v>251</v>
      </c>
      <c r="E439" s="8">
        <v>45778</v>
      </c>
      <c r="F439" s="8">
        <v>45962</v>
      </c>
      <c r="G439" s="15">
        <v>50000</v>
      </c>
      <c r="H439" s="15">
        <v>0</v>
      </c>
      <c r="I439" s="15">
        <f t="shared" si="97"/>
        <v>50000</v>
      </c>
      <c r="J439" s="15">
        <v>1435</v>
      </c>
      <c r="K439" s="15">
        <v>1854</v>
      </c>
      <c r="L439" s="15">
        <v>1520</v>
      </c>
      <c r="M439" s="15">
        <v>1305.97999999999</v>
      </c>
      <c r="N439" s="15">
        <f t="shared" si="82"/>
        <v>6114.9799999999905</v>
      </c>
      <c r="O439" s="15">
        <f t="shared" si="83"/>
        <v>43885.020000000011</v>
      </c>
      <c r="P439" s="5"/>
      <c r="Q439" s="12"/>
      <c r="R439" s="12"/>
    </row>
    <row r="440" spans="1:18" ht="15.75" thickBot="1" x14ac:dyDescent="0.3">
      <c r="D440" s="24">
        <v>2</v>
      </c>
      <c r="E440" s="19"/>
      <c r="F440" s="19"/>
      <c r="G440" s="19">
        <f>SUM(G438:G439)</f>
        <v>120000</v>
      </c>
      <c r="H440" s="19">
        <f t="shared" ref="H440:O440" si="98">SUM(H438:H439)</f>
        <v>0</v>
      </c>
      <c r="I440" s="19">
        <f t="shared" si="98"/>
        <v>120000</v>
      </c>
      <c r="J440" s="19">
        <f t="shared" si="98"/>
        <v>3444</v>
      </c>
      <c r="K440" s="19">
        <f t="shared" si="98"/>
        <v>7222.48</v>
      </c>
      <c r="L440" s="19">
        <f t="shared" si="98"/>
        <v>3648</v>
      </c>
      <c r="M440" s="19">
        <f t="shared" si="98"/>
        <v>1330.97999999999</v>
      </c>
      <c r="N440" s="19">
        <f t="shared" si="98"/>
        <v>15645.45999999999</v>
      </c>
      <c r="O440" s="19">
        <f t="shared" si="98"/>
        <v>104354.54000000001</v>
      </c>
      <c r="P440" s="2"/>
      <c r="Q440" s="12"/>
      <c r="R440" s="12"/>
    </row>
    <row r="441" spans="1:18" ht="15" x14ac:dyDescent="0.25">
      <c r="A441" s="11" t="s">
        <v>116</v>
      </c>
      <c r="E441" s="8"/>
      <c r="F441" s="8"/>
      <c r="G441" s="15"/>
      <c r="H441" s="15"/>
      <c r="I441" s="15"/>
      <c r="J441" s="15"/>
      <c r="K441" s="15"/>
      <c r="L441" s="15"/>
      <c r="M441" s="15"/>
      <c r="N441" s="15"/>
      <c r="O441" s="15"/>
      <c r="P441" s="2"/>
      <c r="Q441" s="12"/>
      <c r="R441" s="12"/>
    </row>
    <row r="442" spans="1:18" ht="15" x14ac:dyDescent="0.25">
      <c r="A442" s="21" t="s">
        <v>306</v>
      </c>
      <c r="B442" s="21" t="s">
        <v>316</v>
      </c>
      <c r="C442" s="21" t="s">
        <v>307</v>
      </c>
      <c r="D442" s="21" t="s">
        <v>308</v>
      </c>
      <c r="E442" s="21" t="s">
        <v>309</v>
      </c>
      <c r="F442" s="21" t="s">
        <v>310</v>
      </c>
      <c r="G442" s="22" t="s">
        <v>311</v>
      </c>
      <c r="H442" s="22" t="s">
        <v>312</v>
      </c>
      <c r="I442" s="22" t="s">
        <v>313</v>
      </c>
      <c r="J442" s="22" t="s">
        <v>0</v>
      </c>
      <c r="K442" s="22" t="s">
        <v>1</v>
      </c>
      <c r="L442" s="22" t="s">
        <v>2</v>
      </c>
      <c r="M442" s="22" t="s">
        <v>314</v>
      </c>
      <c r="N442" s="22" t="s">
        <v>404</v>
      </c>
      <c r="O442" s="22" t="s">
        <v>315</v>
      </c>
      <c r="P442" s="2"/>
      <c r="Q442" s="12"/>
      <c r="R442" s="12"/>
    </row>
    <row r="443" spans="1:18" s="3" customFormat="1" ht="15" x14ac:dyDescent="0.25">
      <c r="A443" s="10" t="s">
        <v>118</v>
      </c>
      <c r="B443" s="10" t="s">
        <v>6</v>
      </c>
      <c r="C443" s="10" t="s">
        <v>252</v>
      </c>
      <c r="D443" s="10" t="s">
        <v>250</v>
      </c>
      <c r="E443" s="9">
        <v>45839</v>
      </c>
      <c r="F443" s="9">
        <v>46023</v>
      </c>
      <c r="G443" s="15">
        <v>50000</v>
      </c>
      <c r="H443" s="15">
        <v>0</v>
      </c>
      <c r="I443" s="15">
        <f>+G443+H443</f>
        <v>50000</v>
      </c>
      <c r="J443" s="15">
        <v>1435</v>
      </c>
      <c r="K443" s="15">
        <v>1854</v>
      </c>
      <c r="L443" s="15">
        <v>1520</v>
      </c>
      <c r="M443" s="15">
        <v>1946.47</v>
      </c>
      <c r="N443" s="15">
        <f t="shared" si="82"/>
        <v>6755.47</v>
      </c>
      <c r="O443" s="15">
        <f t="shared" si="83"/>
        <v>43244.53</v>
      </c>
      <c r="P443" s="10"/>
      <c r="Q443" s="27"/>
      <c r="R443" s="27"/>
    </row>
    <row r="444" spans="1:18" s="3" customFormat="1" ht="15" x14ac:dyDescent="0.25">
      <c r="A444" s="10" t="s">
        <v>117</v>
      </c>
      <c r="B444" s="10" t="s">
        <v>6</v>
      </c>
      <c r="C444" s="10" t="s">
        <v>252</v>
      </c>
      <c r="D444" s="10" t="s">
        <v>251</v>
      </c>
      <c r="E444" s="8">
        <v>45901</v>
      </c>
      <c r="F444" s="8">
        <v>46082</v>
      </c>
      <c r="G444" s="15">
        <v>31500</v>
      </c>
      <c r="H444" s="15">
        <v>0</v>
      </c>
      <c r="I444" s="15">
        <f>+G444+H444</f>
        <v>31500</v>
      </c>
      <c r="J444" s="15">
        <v>904.05</v>
      </c>
      <c r="K444" s="15">
        <v>0</v>
      </c>
      <c r="L444" s="15">
        <v>957.6</v>
      </c>
      <c r="M444" s="15">
        <v>987.52</v>
      </c>
      <c r="N444" s="15">
        <f t="shared" si="82"/>
        <v>2849.17</v>
      </c>
      <c r="O444" s="15">
        <f t="shared" si="83"/>
        <v>28650.83</v>
      </c>
      <c r="P444" s="10"/>
      <c r="Q444" s="27"/>
      <c r="R444" s="27"/>
    </row>
    <row r="445" spans="1:18" s="3" customFormat="1" ht="15" x14ac:dyDescent="0.25">
      <c r="A445" s="10" t="s">
        <v>282</v>
      </c>
      <c r="B445" s="10" t="s">
        <v>210</v>
      </c>
      <c r="C445" s="10" t="s">
        <v>252</v>
      </c>
      <c r="D445" s="10" t="s">
        <v>250</v>
      </c>
      <c r="E445" s="9">
        <v>45870</v>
      </c>
      <c r="F445" s="9">
        <v>46054</v>
      </c>
      <c r="G445" s="15">
        <v>76000</v>
      </c>
      <c r="H445" s="15">
        <v>0</v>
      </c>
      <c r="I445" s="15">
        <f t="shared" ref="I445:I446" si="99">+G445+H445</f>
        <v>76000</v>
      </c>
      <c r="J445" s="15">
        <v>2181.1999999999998</v>
      </c>
      <c r="K445" s="15">
        <v>6497.56</v>
      </c>
      <c r="L445" s="15">
        <v>2310.4</v>
      </c>
      <c r="M445" s="15">
        <v>25308</v>
      </c>
      <c r="N445" s="15">
        <f t="shared" si="82"/>
        <v>36297.160000000003</v>
      </c>
      <c r="O445" s="15">
        <f t="shared" si="83"/>
        <v>39702.839999999997</v>
      </c>
      <c r="P445" s="10"/>
      <c r="Q445" s="27"/>
      <c r="R445" s="27"/>
    </row>
    <row r="446" spans="1:18" ht="15" x14ac:dyDescent="0.25">
      <c r="A446" s="5" t="s">
        <v>119</v>
      </c>
      <c r="B446" s="5" t="s">
        <v>16</v>
      </c>
      <c r="C446" s="5" t="s">
        <v>252</v>
      </c>
      <c r="D446" s="5" t="s">
        <v>250</v>
      </c>
      <c r="E446" s="8">
        <v>45901</v>
      </c>
      <c r="F446" s="8">
        <v>46082</v>
      </c>
      <c r="G446" s="15">
        <v>55000</v>
      </c>
      <c r="H446" s="15">
        <v>0</v>
      </c>
      <c r="I446" s="15">
        <f t="shared" si="99"/>
        <v>55000</v>
      </c>
      <c r="J446" s="15">
        <v>1578.5</v>
      </c>
      <c r="K446" s="15">
        <v>2559.6799999999998</v>
      </c>
      <c r="L446" s="15">
        <v>1672</v>
      </c>
      <c r="M446" s="15">
        <v>25</v>
      </c>
      <c r="N446" s="15">
        <f t="shared" si="82"/>
        <v>5835.18</v>
      </c>
      <c r="O446" s="15">
        <f t="shared" si="83"/>
        <v>49164.82</v>
      </c>
      <c r="P446" s="5"/>
      <c r="Q446" s="12"/>
      <c r="R446" s="12"/>
    </row>
    <row r="447" spans="1:18" ht="15.75" thickBot="1" x14ac:dyDescent="0.3">
      <c r="D447" s="24">
        <v>4</v>
      </c>
      <c r="E447" s="19"/>
      <c r="F447" s="19"/>
      <c r="G447" s="19">
        <f>SUM(G443:G446)</f>
        <v>212500</v>
      </c>
      <c r="H447" s="19">
        <f t="shared" ref="H447:O447" si="100">SUM(H443:H446)</f>
        <v>0</v>
      </c>
      <c r="I447" s="19">
        <f t="shared" si="100"/>
        <v>212500</v>
      </c>
      <c r="J447" s="19">
        <f t="shared" si="100"/>
        <v>6098.75</v>
      </c>
      <c r="K447" s="19">
        <f t="shared" si="100"/>
        <v>10911.240000000002</v>
      </c>
      <c r="L447" s="19">
        <f t="shared" si="100"/>
        <v>6460</v>
      </c>
      <c r="M447" s="19">
        <f t="shared" si="100"/>
        <v>28266.989999999998</v>
      </c>
      <c r="N447" s="19">
        <f t="shared" si="100"/>
        <v>51736.98</v>
      </c>
      <c r="O447" s="19">
        <f t="shared" si="100"/>
        <v>160763.01999999999</v>
      </c>
      <c r="P447" s="2"/>
      <c r="Q447" s="12"/>
      <c r="R447" s="12"/>
    </row>
    <row r="448" spans="1:18" ht="15" x14ac:dyDescent="0.25">
      <c r="E448" s="8"/>
      <c r="F448" s="8"/>
      <c r="G448" s="15"/>
      <c r="H448" s="15"/>
      <c r="I448" s="15"/>
      <c r="J448" s="15"/>
      <c r="K448" s="15"/>
      <c r="L448" s="15"/>
      <c r="M448" s="15"/>
      <c r="N448" s="15"/>
      <c r="O448" s="15"/>
      <c r="P448" s="2"/>
      <c r="Q448" s="12"/>
      <c r="R448" s="12"/>
    </row>
    <row r="449" spans="1:18" ht="15" x14ac:dyDescent="0.25">
      <c r="A449" s="11" t="s">
        <v>103</v>
      </c>
      <c r="E449" s="8"/>
      <c r="F449" s="8"/>
      <c r="G449" s="15"/>
      <c r="H449" s="15"/>
      <c r="I449" s="15"/>
      <c r="J449" s="15"/>
      <c r="K449" s="15"/>
      <c r="L449" s="15"/>
      <c r="M449" s="15"/>
      <c r="N449" s="15"/>
      <c r="O449" s="15"/>
      <c r="P449" s="2"/>
      <c r="Q449" s="12"/>
      <c r="R449" s="12"/>
    </row>
    <row r="450" spans="1:18" ht="15" x14ac:dyDescent="0.25">
      <c r="A450" s="21" t="s">
        <v>306</v>
      </c>
      <c r="B450" s="21" t="s">
        <v>316</v>
      </c>
      <c r="C450" s="21" t="s">
        <v>307</v>
      </c>
      <c r="D450" s="21" t="s">
        <v>308</v>
      </c>
      <c r="E450" s="21" t="s">
        <v>309</v>
      </c>
      <c r="F450" s="21" t="s">
        <v>310</v>
      </c>
      <c r="G450" s="22" t="s">
        <v>311</v>
      </c>
      <c r="H450" s="22" t="s">
        <v>312</v>
      </c>
      <c r="I450" s="22" t="s">
        <v>313</v>
      </c>
      <c r="J450" s="22" t="s">
        <v>0</v>
      </c>
      <c r="K450" s="22" t="s">
        <v>1</v>
      </c>
      <c r="L450" s="22" t="s">
        <v>2</v>
      </c>
      <c r="M450" s="22" t="s">
        <v>314</v>
      </c>
      <c r="N450" s="22" t="s">
        <v>404</v>
      </c>
      <c r="O450" s="22" t="s">
        <v>315</v>
      </c>
      <c r="P450" s="2"/>
      <c r="Q450" s="12"/>
      <c r="R450" s="12"/>
    </row>
    <row r="451" spans="1:18" ht="15" x14ac:dyDescent="0.25">
      <c r="A451" s="5" t="s">
        <v>104</v>
      </c>
      <c r="B451" s="5" t="s">
        <v>9</v>
      </c>
      <c r="C451" s="5" t="s">
        <v>252</v>
      </c>
      <c r="D451" s="5" t="s">
        <v>251</v>
      </c>
      <c r="E451" s="8">
        <v>45901</v>
      </c>
      <c r="F451" s="8">
        <v>46082</v>
      </c>
      <c r="G451" s="15">
        <v>40000</v>
      </c>
      <c r="H451" s="15">
        <v>0</v>
      </c>
      <c r="I451" s="15">
        <f t="shared" ref="I451" si="101">+G451+H451</f>
        <v>40000</v>
      </c>
      <c r="J451" s="15">
        <v>1148</v>
      </c>
      <c r="K451" s="15">
        <v>442.65</v>
      </c>
      <c r="L451" s="15">
        <v>1216</v>
      </c>
      <c r="M451" s="15">
        <v>25</v>
      </c>
      <c r="N451" s="15">
        <f t="shared" si="82"/>
        <v>2831.65</v>
      </c>
      <c r="O451" s="15">
        <f t="shared" si="83"/>
        <v>37168.35</v>
      </c>
      <c r="P451" s="5"/>
      <c r="Q451" s="12"/>
      <c r="R451" s="12"/>
    </row>
    <row r="452" spans="1:18" ht="15.75" thickBot="1" x14ac:dyDescent="0.3">
      <c r="D452" s="24">
        <v>1</v>
      </c>
      <c r="E452" s="19"/>
      <c r="F452" s="19"/>
      <c r="G452" s="19">
        <f>SUM(G451)</f>
        <v>40000</v>
      </c>
      <c r="H452" s="19">
        <f t="shared" ref="H452:O452" si="102">SUM(H451)</f>
        <v>0</v>
      </c>
      <c r="I452" s="19">
        <f t="shared" si="102"/>
        <v>40000</v>
      </c>
      <c r="J452" s="19">
        <f t="shared" si="102"/>
        <v>1148</v>
      </c>
      <c r="K452" s="19">
        <f t="shared" si="102"/>
        <v>442.65</v>
      </c>
      <c r="L452" s="19">
        <f t="shared" si="102"/>
        <v>1216</v>
      </c>
      <c r="M452" s="19">
        <f t="shared" si="102"/>
        <v>25</v>
      </c>
      <c r="N452" s="19">
        <f t="shared" si="102"/>
        <v>2831.65</v>
      </c>
      <c r="O452" s="19">
        <f t="shared" si="102"/>
        <v>37168.35</v>
      </c>
      <c r="P452" s="5"/>
      <c r="Q452" s="12"/>
      <c r="R452" s="12"/>
    </row>
    <row r="453" spans="1:18" ht="15" x14ac:dyDescent="0.25">
      <c r="E453" s="8"/>
      <c r="F453" s="8"/>
      <c r="G453" s="15"/>
      <c r="H453" s="15"/>
      <c r="I453" s="15"/>
      <c r="J453" s="15"/>
      <c r="K453" s="15"/>
      <c r="L453" s="15"/>
      <c r="M453" s="15"/>
      <c r="N453" s="15"/>
      <c r="O453" s="15"/>
      <c r="P453" s="2"/>
      <c r="Q453" s="12"/>
      <c r="R453" s="12"/>
    </row>
    <row r="454" spans="1:18" ht="15" x14ac:dyDescent="0.25">
      <c r="A454" s="11" t="s">
        <v>126</v>
      </c>
      <c r="E454" s="8"/>
      <c r="F454" s="8"/>
      <c r="G454" s="15"/>
      <c r="H454" s="15"/>
      <c r="I454" s="15"/>
      <c r="J454" s="15"/>
      <c r="K454" s="15"/>
      <c r="L454" s="15"/>
      <c r="M454" s="15"/>
      <c r="N454" s="15"/>
      <c r="O454" s="15"/>
      <c r="P454" s="2"/>
      <c r="Q454" s="12"/>
      <c r="R454" s="12"/>
    </row>
    <row r="455" spans="1:18" ht="15" x14ac:dyDescent="0.25">
      <c r="A455" s="21" t="s">
        <v>306</v>
      </c>
      <c r="B455" s="21" t="s">
        <v>316</v>
      </c>
      <c r="C455" s="21" t="s">
        <v>307</v>
      </c>
      <c r="D455" s="21" t="s">
        <v>308</v>
      </c>
      <c r="E455" s="21" t="s">
        <v>309</v>
      </c>
      <c r="F455" s="21" t="s">
        <v>310</v>
      </c>
      <c r="G455" s="22" t="s">
        <v>311</v>
      </c>
      <c r="H455" s="22" t="s">
        <v>312</v>
      </c>
      <c r="I455" s="22" t="s">
        <v>313</v>
      </c>
      <c r="J455" s="22" t="s">
        <v>0</v>
      </c>
      <c r="K455" s="22" t="s">
        <v>1</v>
      </c>
      <c r="L455" s="22" t="s">
        <v>2</v>
      </c>
      <c r="M455" s="22" t="s">
        <v>314</v>
      </c>
      <c r="N455" s="22" t="s">
        <v>404</v>
      </c>
      <c r="O455" s="22" t="s">
        <v>315</v>
      </c>
      <c r="P455" s="2"/>
      <c r="Q455" s="12"/>
      <c r="R455" s="12"/>
    </row>
    <row r="456" spans="1:18" ht="15" x14ac:dyDescent="0.25">
      <c r="A456" s="5" t="s">
        <v>128</v>
      </c>
      <c r="B456" s="5" t="s">
        <v>29</v>
      </c>
      <c r="C456" s="5" t="s">
        <v>252</v>
      </c>
      <c r="D456" s="5" t="s">
        <v>251</v>
      </c>
      <c r="E456" s="8">
        <v>45839</v>
      </c>
      <c r="F456" s="8">
        <v>46023</v>
      </c>
      <c r="G456" s="15">
        <v>70000</v>
      </c>
      <c r="H456" s="15">
        <v>0</v>
      </c>
      <c r="I456" s="15">
        <f t="shared" ref="I456:I461" si="103">+G456+H456</f>
        <v>70000</v>
      </c>
      <c r="J456" s="15">
        <v>2009</v>
      </c>
      <c r="K456" s="15">
        <v>5368.48</v>
      </c>
      <c r="L456" s="15">
        <v>2128</v>
      </c>
      <c r="M456" s="15">
        <v>2125</v>
      </c>
      <c r="N456" s="15">
        <f t="shared" ref="N456:N481" si="104">+J456+K456+L456+M456</f>
        <v>11630.48</v>
      </c>
      <c r="O456" s="15">
        <f t="shared" ref="O456:O481" si="105">+I456-N456</f>
        <v>58369.520000000004</v>
      </c>
      <c r="P456" s="5"/>
      <c r="Q456" s="12"/>
      <c r="R456" s="12"/>
    </row>
    <row r="457" spans="1:18" ht="15" x14ac:dyDescent="0.25">
      <c r="A457" s="5" t="s">
        <v>130</v>
      </c>
      <c r="B457" s="5" t="s">
        <v>6</v>
      </c>
      <c r="C457" s="5" t="s">
        <v>252</v>
      </c>
      <c r="D457" s="5" t="s">
        <v>250</v>
      </c>
      <c r="E457" s="8">
        <v>45870</v>
      </c>
      <c r="F457" s="8">
        <v>46054</v>
      </c>
      <c r="G457" s="15">
        <v>50000</v>
      </c>
      <c r="H457" s="15">
        <v>0</v>
      </c>
      <c r="I457" s="15">
        <f t="shared" si="103"/>
        <v>50000</v>
      </c>
      <c r="J457" s="15">
        <v>1435</v>
      </c>
      <c r="K457" s="15">
        <v>1854</v>
      </c>
      <c r="L457" s="15">
        <v>1520</v>
      </c>
      <c r="M457" s="15">
        <v>25</v>
      </c>
      <c r="N457" s="15">
        <f t="shared" si="104"/>
        <v>4834</v>
      </c>
      <c r="O457" s="15">
        <f t="shared" si="105"/>
        <v>45166</v>
      </c>
      <c r="P457" s="5"/>
      <c r="Q457" s="12"/>
      <c r="R457" s="12"/>
    </row>
    <row r="458" spans="1:18" ht="15" x14ac:dyDescent="0.25">
      <c r="A458" s="5" t="s">
        <v>132</v>
      </c>
      <c r="B458" s="5" t="s">
        <v>6</v>
      </c>
      <c r="C458" s="5" t="s">
        <v>252</v>
      </c>
      <c r="D458" s="5" t="s">
        <v>250</v>
      </c>
      <c r="E458" s="8">
        <v>45778</v>
      </c>
      <c r="F458" s="8">
        <v>45962</v>
      </c>
      <c r="G458" s="15">
        <v>50000</v>
      </c>
      <c r="H458" s="15">
        <v>0</v>
      </c>
      <c r="I458" s="15">
        <f t="shared" si="103"/>
        <v>50000</v>
      </c>
      <c r="J458" s="15">
        <v>1435</v>
      </c>
      <c r="K458" s="15">
        <v>1854</v>
      </c>
      <c r="L458" s="15">
        <v>1520</v>
      </c>
      <c r="M458" s="15">
        <v>25</v>
      </c>
      <c r="N458" s="15">
        <f t="shared" si="104"/>
        <v>4834</v>
      </c>
      <c r="O458" s="15">
        <f t="shared" si="105"/>
        <v>45166</v>
      </c>
      <c r="P458" s="5"/>
      <c r="Q458" s="12"/>
      <c r="R458" s="12"/>
    </row>
    <row r="459" spans="1:18" ht="15" x14ac:dyDescent="0.25">
      <c r="A459" s="5" t="s">
        <v>127</v>
      </c>
      <c r="B459" s="5" t="s">
        <v>6</v>
      </c>
      <c r="C459" s="5" t="s">
        <v>252</v>
      </c>
      <c r="D459" s="5" t="s">
        <v>251</v>
      </c>
      <c r="E459" s="8">
        <v>45778</v>
      </c>
      <c r="F459" s="8">
        <v>45962</v>
      </c>
      <c r="G459" s="15">
        <v>50000</v>
      </c>
      <c r="H459" s="15">
        <v>0</v>
      </c>
      <c r="I459" s="15">
        <f t="shared" si="103"/>
        <v>50000</v>
      </c>
      <c r="J459" s="15">
        <v>1435</v>
      </c>
      <c r="K459" s="15">
        <v>1854</v>
      </c>
      <c r="L459" s="15">
        <v>1520</v>
      </c>
      <c r="M459" s="15">
        <v>25</v>
      </c>
      <c r="N459" s="15">
        <f t="shared" si="104"/>
        <v>4834</v>
      </c>
      <c r="O459" s="15">
        <f t="shared" si="105"/>
        <v>45166</v>
      </c>
      <c r="P459" s="5"/>
      <c r="Q459" s="12"/>
      <c r="R459" s="12"/>
    </row>
    <row r="460" spans="1:18" ht="15" x14ac:dyDescent="0.25">
      <c r="A460" s="5" t="s">
        <v>131</v>
      </c>
      <c r="B460" s="5" t="s">
        <v>6</v>
      </c>
      <c r="C460" s="5" t="s">
        <v>252</v>
      </c>
      <c r="D460" s="5" t="s">
        <v>250</v>
      </c>
      <c r="E460" s="8">
        <v>45901</v>
      </c>
      <c r="F460" s="8">
        <v>46082</v>
      </c>
      <c r="G460" s="15">
        <v>31500</v>
      </c>
      <c r="H460" s="15">
        <v>0</v>
      </c>
      <c r="I460" s="15">
        <f t="shared" si="103"/>
        <v>31500</v>
      </c>
      <c r="J460" s="15">
        <v>904.05</v>
      </c>
      <c r="K460" s="15">
        <v>0</v>
      </c>
      <c r="L460" s="15">
        <v>957.6</v>
      </c>
      <c r="M460" s="15">
        <v>25</v>
      </c>
      <c r="N460" s="15">
        <f t="shared" si="104"/>
        <v>1886.65</v>
      </c>
      <c r="O460" s="15">
        <f t="shared" si="105"/>
        <v>29613.35</v>
      </c>
      <c r="P460" s="5"/>
      <c r="Q460" s="12"/>
      <c r="R460" s="12"/>
    </row>
    <row r="461" spans="1:18" ht="15" x14ac:dyDescent="0.25">
      <c r="A461" s="5" t="s">
        <v>129</v>
      </c>
      <c r="B461" s="5" t="s">
        <v>6</v>
      </c>
      <c r="C461" s="5" t="s">
        <v>252</v>
      </c>
      <c r="D461" s="5" t="s">
        <v>251</v>
      </c>
      <c r="E461" s="8">
        <v>45839</v>
      </c>
      <c r="F461" s="8">
        <v>46023</v>
      </c>
      <c r="G461" s="15">
        <v>50000</v>
      </c>
      <c r="H461" s="15">
        <v>0</v>
      </c>
      <c r="I461" s="15">
        <f t="shared" si="103"/>
        <v>50000</v>
      </c>
      <c r="J461" s="15">
        <v>1435</v>
      </c>
      <c r="K461" s="15">
        <v>1854</v>
      </c>
      <c r="L461" s="15">
        <v>1520</v>
      </c>
      <c r="M461" s="15">
        <v>25</v>
      </c>
      <c r="N461" s="15">
        <f t="shared" si="104"/>
        <v>4834</v>
      </c>
      <c r="O461" s="15">
        <f t="shared" si="105"/>
        <v>45166</v>
      </c>
      <c r="P461" s="5"/>
      <c r="Q461" s="12"/>
      <c r="R461" s="12"/>
    </row>
    <row r="462" spans="1:18" ht="12.75" thickBot="1" x14ac:dyDescent="0.25">
      <c r="D462" s="24">
        <v>6</v>
      </c>
      <c r="E462" s="19"/>
      <c r="F462" s="19"/>
      <c r="G462" s="19">
        <f>SUM(G456:G461)</f>
        <v>301500</v>
      </c>
      <c r="H462" s="19">
        <f t="shared" ref="H462:O462" si="106">SUM(H456:H461)</f>
        <v>0</v>
      </c>
      <c r="I462" s="19">
        <f t="shared" si="106"/>
        <v>301500</v>
      </c>
      <c r="J462" s="19">
        <f t="shared" si="106"/>
        <v>8653.0499999999993</v>
      </c>
      <c r="K462" s="19">
        <f t="shared" si="106"/>
        <v>12784.48</v>
      </c>
      <c r="L462" s="19">
        <f t="shared" si="106"/>
        <v>9165.6</v>
      </c>
      <c r="M462" s="19">
        <f t="shared" si="106"/>
        <v>2250</v>
      </c>
      <c r="N462" s="19">
        <f t="shared" si="106"/>
        <v>32853.130000000005</v>
      </c>
      <c r="O462" s="19">
        <f t="shared" si="106"/>
        <v>268646.87</v>
      </c>
    </row>
    <row r="463" spans="1:18" ht="15" x14ac:dyDescent="0.25">
      <c r="E463" s="8"/>
      <c r="F463" s="8"/>
      <c r="G463" s="15"/>
      <c r="H463" s="15"/>
      <c r="I463" s="15"/>
      <c r="J463" s="15"/>
      <c r="K463" s="15"/>
      <c r="L463" s="15"/>
      <c r="M463" s="15"/>
      <c r="N463" s="15"/>
      <c r="O463" s="15"/>
      <c r="P463" s="2"/>
      <c r="Q463" s="12"/>
      <c r="R463" s="12"/>
    </row>
    <row r="464" spans="1:18" ht="15" x14ac:dyDescent="0.25">
      <c r="A464" s="11" t="s">
        <v>58</v>
      </c>
      <c r="B464" s="6"/>
      <c r="E464" s="8"/>
      <c r="F464" s="8"/>
      <c r="G464" s="15"/>
      <c r="H464" s="15"/>
      <c r="I464" s="15"/>
      <c r="J464" s="15"/>
      <c r="K464" s="15"/>
      <c r="L464" s="15"/>
      <c r="M464" s="15"/>
      <c r="N464" s="15"/>
      <c r="O464" s="15"/>
      <c r="P464" s="2"/>
      <c r="Q464" s="12"/>
      <c r="R464" s="12"/>
    </row>
    <row r="465" spans="1:18" ht="15" x14ac:dyDescent="0.25">
      <c r="A465" s="21" t="s">
        <v>306</v>
      </c>
      <c r="B465" s="21" t="s">
        <v>316</v>
      </c>
      <c r="C465" s="21" t="s">
        <v>307</v>
      </c>
      <c r="D465" s="21" t="s">
        <v>308</v>
      </c>
      <c r="E465" s="21" t="s">
        <v>309</v>
      </c>
      <c r="F465" s="21" t="s">
        <v>310</v>
      </c>
      <c r="G465" s="22" t="s">
        <v>311</v>
      </c>
      <c r="H465" s="22" t="s">
        <v>312</v>
      </c>
      <c r="I465" s="22" t="s">
        <v>313</v>
      </c>
      <c r="J465" s="22" t="s">
        <v>0</v>
      </c>
      <c r="K465" s="22" t="s">
        <v>1</v>
      </c>
      <c r="L465" s="22" t="s">
        <v>2</v>
      </c>
      <c r="M465" s="22" t="s">
        <v>314</v>
      </c>
      <c r="N465" s="22" t="s">
        <v>404</v>
      </c>
      <c r="O465" s="22" t="s">
        <v>315</v>
      </c>
      <c r="P465" s="2"/>
      <c r="Q465" s="12"/>
      <c r="R465" s="12"/>
    </row>
    <row r="466" spans="1:18" ht="15" x14ac:dyDescent="0.25">
      <c r="A466" s="5" t="s">
        <v>402</v>
      </c>
      <c r="B466" s="5" t="s">
        <v>61</v>
      </c>
      <c r="C466" s="5" t="s">
        <v>252</v>
      </c>
      <c r="D466" s="5" t="s">
        <v>250</v>
      </c>
      <c r="E466" s="8">
        <v>45901</v>
      </c>
      <c r="F466" s="8">
        <v>46082</v>
      </c>
      <c r="G466" s="15">
        <v>105000</v>
      </c>
      <c r="H466" s="15">
        <v>0</v>
      </c>
      <c r="I466" s="15">
        <f t="shared" ref="I466:I474" si="107">+G466+H466</f>
        <v>105000</v>
      </c>
      <c r="J466" s="15">
        <v>3013.5</v>
      </c>
      <c r="K466" s="15">
        <v>12852.63</v>
      </c>
      <c r="L466" s="15">
        <v>3192</v>
      </c>
      <c r="M466" s="15">
        <v>1740.45999999999</v>
      </c>
      <c r="N466" s="15">
        <f t="shared" si="104"/>
        <v>20798.589999999989</v>
      </c>
      <c r="O466" s="15">
        <f t="shared" si="105"/>
        <v>84201.41</v>
      </c>
      <c r="P466" s="5"/>
      <c r="Q466" s="12"/>
      <c r="R466" s="12"/>
    </row>
    <row r="467" spans="1:18" ht="15" x14ac:dyDescent="0.25">
      <c r="A467" s="5" t="s">
        <v>62</v>
      </c>
      <c r="B467" s="5" t="s">
        <v>29</v>
      </c>
      <c r="C467" s="5" t="s">
        <v>252</v>
      </c>
      <c r="D467" s="5" t="s">
        <v>251</v>
      </c>
      <c r="E467" s="8">
        <v>45901</v>
      </c>
      <c r="F467" s="8">
        <v>46082</v>
      </c>
      <c r="G467" s="15">
        <v>60000</v>
      </c>
      <c r="H467" s="15">
        <v>0</v>
      </c>
      <c r="I467" s="15">
        <f t="shared" si="107"/>
        <v>60000</v>
      </c>
      <c r="J467" s="15">
        <v>1722</v>
      </c>
      <c r="K467" s="15">
        <v>3486.68</v>
      </c>
      <c r="L467" s="15">
        <v>1824</v>
      </c>
      <c r="M467" s="15">
        <v>25</v>
      </c>
      <c r="N467" s="15">
        <f t="shared" si="104"/>
        <v>7057.68</v>
      </c>
      <c r="O467" s="15">
        <f t="shared" si="105"/>
        <v>52942.32</v>
      </c>
      <c r="P467" s="5"/>
      <c r="Q467" s="12"/>
      <c r="R467" s="12"/>
    </row>
    <row r="468" spans="1:18" ht="15" x14ac:dyDescent="0.25">
      <c r="A468" s="5" t="s">
        <v>59</v>
      </c>
      <c r="B468" s="5" t="s">
        <v>60</v>
      </c>
      <c r="C468" s="5" t="s">
        <v>252</v>
      </c>
      <c r="D468" s="5" t="s">
        <v>251</v>
      </c>
      <c r="E468" s="8">
        <v>45778</v>
      </c>
      <c r="F468" s="8">
        <v>45962</v>
      </c>
      <c r="G468" s="15">
        <v>76000</v>
      </c>
      <c r="H468" s="15">
        <v>0</v>
      </c>
      <c r="I468" s="15">
        <f t="shared" si="107"/>
        <v>76000</v>
      </c>
      <c r="J468" s="15">
        <v>2181.1999999999998</v>
      </c>
      <c r="K468" s="15">
        <v>5811.37</v>
      </c>
      <c r="L468" s="15">
        <v>2310.4</v>
      </c>
      <c r="M468" s="15">
        <v>3455.92</v>
      </c>
      <c r="N468" s="15">
        <f t="shared" si="104"/>
        <v>13758.89</v>
      </c>
      <c r="O468" s="15">
        <f t="shared" si="105"/>
        <v>62241.11</v>
      </c>
      <c r="P468" s="5"/>
      <c r="Q468" s="12"/>
      <c r="R468" s="12"/>
    </row>
    <row r="469" spans="1:18" ht="15" x14ac:dyDescent="0.25">
      <c r="A469" s="5" t="s">
        <v>63</v>
      </c>
      <c r="B469" s="5" t="s">
        <v>60</v>
      </c>
      <c r="C469" s="5" t="s">
        <v>252</v>
      </c>
      <c r="D469" s="5" t="s">
        <v>251</v>
      </c>
      <c r="E469" s="8">
        <v>45870</v>
      </c>
      <c r="F469" s="8">
        <v>46054</v>
      </c>
      <c r="G469" s="15">
        <v>60000</v>
      </c>
      <c r="H469" s="15">
        <v>0</v>
      </c>
      <c r="I469" s="15">
        <f t="shared" si="107"/>
        <v>60000</v>
      </c>
      <c r="J469" s="15">
        <v>1722</v>
      </c>
      <c r="K469" s="15">
        <v>3143.58</v>
      </c>
      <c r="L469" s="15">
        <v>1824</v>
      </c>
      <c r="M469" s="15">
        <v>1740.46</v>
      </c>
      <c r="N469" s="15">
        <f t="shared" si="104"/>
        <v>8430.0400000000009</v>
      </c>
      <c r="O469" s="15">
        <f t="shared" si="105"/>
        <v>51569.96</v>
      </c>
      <c r="P469" s="5"/>
      <c r="Q469" s="12"/>
      <c r="R469" s="12"/>
    </row>
    <row r="470" spans="1:18" ht="15" x14ac:dyDescent="0.25">
      <c r="A470" s="5" t="s">
        <v>65</v>
      </c>
      <c r="B470" s="5" t="s">
        <v>8</v>
      </c>
      <c r="C470" s="5" t="s">
        <v>252</v>
      </c>
      <c r="D470" s="5" t="s">
        <v>250</v>
      </c>
      <c r="E470" s="8">
        <v>45778</v>
      </c>
      <c r="F470" s="8">
        <v>45962</v>
      </c>
      <c r="G470" s="15">
        <v>50000</v>
      </c>
      <c r="H470" s="15">
        <v>0</v>
      </c>
      <c r="I470" s="15">
        <f t="shared" si="107"/>
        <v>50000</v>
      </c>
      <c r="J470" s="15">
        <v>1435</v>
      </c>
      <c r="K470" s="15">
        <v>1854</v>
      </c>
      <c r="L470" s="15">
        <v>1520</v>
      </c>
      <c r="M470" s="15">
        <v>25</v>
      </c>
      <c r="N470" s="15">
        <f t="shared" si="104"/>
        <v>4834</v>
      </c>
      <c r="O470" s="15">
        <f t="shared" si="105"/>
        <v>45166</v>
      </c>
      <c r="P470" s="5"/>
      <c r="Q470" s="12"/>
      <c r="R470" s="12"/>
    </row>
    <row r="471" spans="1:18" s="5" customFormat="1" ht="11.25" x14ac:dyDescent="0.2">
      <c r="A471" s="5" t="s">
        <v>337</v>
      </c>
      <c r="B471" s="5" t="s">
        <v>16</v>
      </c>
      <c r="C471" s="5" t="s">
        <v>252</v>
      </c>
      <c r="D471" s="5" t="s">
        <v>250</v>
      </c>
      <c r="E471" s="8">
        <v>45839</v>
      </c>
      <c r="F471" s="8">
        <v>46023</v>
      </c>
      <c r="G471" s="15">
        <v>55000</v>
      </c>
      <c r="H471" s="15">
        <v>0</v>
      </c>
      <c r="I471" s="15">
        <v>55000</v>
      </c>
      <c r="J471" s="15">
        <v>1578.5</v>
      </c>
      <c r="K471" s="15">
        <v>2559.6799999999998</v>
      </c>
      <c r="L471" s="15">
        <v>1672</v>
      </c>
      <c r="M471" s="15">
        <v>25</v>
      </c>
      <c r="N471" s="15">
        <f t="shared" si="104"/>
        <v>5835.18</v>
      </c>
      <c r="O471" s="15">
        <f t="shared" si="105"/>
        <v>49164.82</v>
      </c>
    </row>
    <row r="472" spans="1:18" s="5" customFormat="1" ht="11.25" x14ac:dyDescent="0.2">
      <c r="A472" s="5" t="s">
        <v>401</v>
      </c>
      <c r="B472" s="5" t="s">
        <v>16</v>
      </c>
      <c r="C472" s="5" t="s">
        <v>252</v>
      </c>
      <c r="D472" s="5" t="s">
        <v>250</v>
      </c>
      <c r="E472" s="8">
        <v>45901</v>
      </c>
      <c r="F472" s="8">
        <v>46082</v>
      </c>
      <c r="G472" s="15">
        <v>55000</v>
      </c>
      <c r="H472" s="15">
        <v>0</v>
      </c>
      <c r="I472" s="15">
        <v>55000</v>
      </c>
      <c r="J472" s="15">
        <v>1578.5</v>
      </c>
      <c r="K472" s="15">
        <v>2045.04</v>
      </c>
      <c r="L472" s="15">
        <v>1672</v>
      </c>
      <c r="M472" s="15">
        <v>4736.8999999999996</v>
      </c>
      <c r="N472" s="15">
        <f t="shared" si="104"/>
        <v>10032.439999999999</v>
      </c>
      <c r="O472" s="15">
        <f t="shared" si="105"/>
        <v>44967.56</v>
      </c>
    </row>
    <row r="473" spans="1:18" s="5" customFormat="1" ht="11.25" x14ac:dyDescent="0.2">
      <c r="A473" s="5" t="s">
        <v>338</v>
      </c>
      <c r="B473" s="5" t="s">
        <v>16</v>
      </c>
      <c r="C473" s="5" t="s">
        <v>252</v>
      </c>
      <c r="D473" s="5" t="s">
        <v>251</v>
      </c>
      <c r="E473" s="8">
        <v>45839</v>
      </c>
      <c r="F473" s="8">
        <v>46023</v>
      </c>
      <c r="G473" s="15">
        <v>55000</v>
      </c>
      <c r="H473" s="15">
        <v>0</v>
      </c>
      <c r="I473" s="15">
        <v>55000</v>
      </c>
      <c r="J473" s="15">
        <v>1578.5</v>
      </c>
      <c r="K473" s="15">
        <v>2559.6799999999998</v>
      </c>
      <c r="L473" s="15">
        <v>1672</v>
      </c>
      <c r="M473" s="15">
        <v>25</v>
      </c>
      <c r="N473" s="15">
        <f t="shared" si="104"/>
        <v>5835.18</v>
      </c>
      <c r="O473" s="15">
        <f t="shared" si="105"/>
        <v>49164.82</v>
      </c>
    </row>
    <row r="474" spans="1:18" ht="15" x14ac:dyDescent="0.25">
      <c r="A474" s="5" t="s">
        <v>64</v>
      </c>
      <c r="B474" s="5" t="s">
        <v>16</v>
      </c>
      <c r="C474" s="5" t="s">
        <v>252</v>
      </c>
      <c r="D474" s="5" t="s">
        <v>250</v>
      </c>
      <c r="E474" s="8">
        <v>45778</v>
      </c>
      <c r="F474" s="8">
        <v>45962</v>
      </c>
      <c r="G474" s="15">
        <v>55000</v>
      </c>
      <c r="H474" s="15">
        <v>0</v>
      </c>
      <c r="I474" s="15">
        <f t="shared" si="107"/>
        <v>55000</v>
      </c>
      <c r="J474" s="15">
        <v>1578.5</v>
      </c>
      <c r="K474" s="15">
        <v>2559.6799999999998</v>
      </c>
      <c r="L474" s="15">
        <v>1672</v>
      </c>
      <c r="M474" s="15">
        <v>25</v>
      </c>
      <c r="N474" s="15">
        <f t="shared" si="104"/>
        <v>5835.18</v>
      </c>
      <c r="O474" s="15">
        <f t="shared" si="105"/>
        <v>49164.82</v>
      </c>
      <c r="P474" s="5"/>
      <c r="Q474" s="12"/>
      <c r="R474" s="12"/>
    </row>
    <row r="475" spans="1:18" ht="15.75" thickBot="1" x14ac:dyDescent="0.3">
      <c r="D475" s="24">
        <v>9</v>
      </c>
      <c r="E475" s="19"/>
      <c r="F475" s="19"/>
      <c r="G475" s="19">
        <f>SUM(G466:G474)</f>
        <v>571000</v>
      </c>
      <c r="H475" s="19">
        <f t="shared" ref="H475:O475" si="108">SUM(H466:H474)</f>
        <v>0</v>
      </c>
      <c r="I475" s="19">
        <f t="shared" si="108"/>
        <v>571000</v>
      </c>
      <c r="J475" s="19">
        <f t="shared" si="108"/>
        <v>16387.7</v>
      </c>
      <c r="K475" s="19">
        <f t="shared" si="108"/>
        <v>36872.340000000004</v>
      </c>
      <c r="L475" s="19">
        <f t="shared" si="108"/>
        <v>17358.400000000001</v>
      </c>
      <c r="M475" s="19">
        <f t="shared" si="108"/>
        <v>11798.739999999991</v>
      </c>
      <c r="N475" s="19">
        <f t="shared" si="108"/>
        <v>82417.179999999993</v>
      </c>
      <c r="O475" s="19">
        <f t="shared" si="108"/>
        <v>488582.82000000007</v>
      </c>
      <c r="P475" s="2"/>
      <c r="Q475" s="12"/>
      <c r="R475" s="12"/>
    </row>
    <row r="476" spans="1:18" ht="15" x14ac:dyDescent="0.25">
      <c r="E476" s="8"/>
      <c r="F476" s="8"/>
      <c r="G476" s="15"/>
      <c r="H476" s="15"/>
      <c r="I476" s="15"/>
      <c r="J476" s="15"/>
      <c r="K476" s="15"/>
      <c r="L476" s="15"/>
      <c r="M476" s="15"/>
      <c r="N476" s="15"/>
      <c r="O476" s="15"/>
      <c r="P476" s="2"/>
      <c r="Q476" s="12"/>
      <c r="R476" s="12"/>
    </row>
    <row r="477" spans="1:18" ht="15" x14ac:dyDescent="0.25">
      <c r="E477" s="8"/>
      <c r="F477" s="8"/>
      <c r="G477" s="15"/>
      <c r="H477" s="15"/>
      <c r="I477" s="15"/>
      <c r="J477" s="15"/>
      <c r="K477" s="15"/>
      <c r="L477" s="15"/>
      <c r="M477" s="15"/>
      <c r="N477" s="15"/>
      <c r="O477" s="15"/>
      <c r="P477" s="2"/>
      <c r="Q477" s="12"/>
      <c r="R477" s="12"/>
    </row>
    <row r="478" spans="1:18" ht="15" x14ac:dyDescent="0.25">
      <c r="A478" s="11" t="s">
        <v>120</v>
      </c>
      <c r="E478" s="8"/>
      <c r="F478" s="8"/>
      <c r="G478" s="15"/>
      <c r="H478" s="15"/>
      <c r="I478" s="15"/>
      <c r="J478" s="15"/>
      <c r="K478" s="15"/>
      <c r="L478" s="15"/>
      <c r="M478" s="15"/>
      <c r="N478" s="15"/>
      <c r="O478" s="15"/>
      <c r="P478" s="2"/>
      <c r="Q478" s="12"/>
      <c r="R478" s="12"/>
    </row>
    <row r="479" spans="1:18" ht="15" x14ac:dyDescent="0.25">
      <c r="A479" s="21" t="s">
        <v>306</v>
      </c>
      <c r="B479" s="21" t="s">
        <v>316</v>
      </c>
      <c r="C479" s="21" t="s">
        <v>307</v>
      </c>
      <c r="D479" s="21" t="s">
        <v>308</v>
      </c>
      <c r="E479" s="21" t="s">
        <v>309</v>
      </c>
      <c r="F479" s="21" t="s">
        <v>310</v>
      </c>
      <c r="G479" s="22" t="s">
        <v>311</v>
      </c>
      <c r="H479" s="22" t="s">
        <v>312</v>
      </c>
      <c r="I479" s="22" t="s">
        <v>313</v>
      </c>
      <c r="J479" s="22" t="s">
        <v>0</v>
      </c>
      <c r="K479" s="22" t="s">
        <v>1</v>
      </c>
      <c r="L479" s="22" t="s">
        <v>2</v>
      </c>
      <c r="M479" s="22" t="s">
        <v>314</v>
      </c>
      <c r="N479" s="22" t="s">
        <v>404</v>
      </c>
      <c r="O479" s="22" t="s">
        <v>315</v>
      </c>
      <c r="P479" s="2"/>
      <c r="Q479" s="12"/>
      <c r="R479" s="12"/>
    </row>
    <row r="480" spans="1:18" customFormat="1" ht="15" x14ac:dyDescent="0.25">
      <c r="A480" s="5" t="s">
        <v>121</v>
      </c>
      <c r="B480" s="5" t="s">
        <v>29</v>
      </c>
      <c r="C480" s="5" t="s">
        <v>252</v>
      </c>
      <c r="D480" s="5" t="s">
        <v>251</v>
      </c>
      <c r="E480" s="8">
        <v>45839</v>
      </c>
      <c r="F480" s="8">
        <v>46023</v>
      </c>
      <c r="G480" s="15">
        <v>70000</v>
      </c>
      <c r="H480" s="15">
        <v>0</v>
      </c>
      <c r="I480" s="15">
        <f t="shared" ref="I480:I481" si="109">+G480+H480</f>
        <v>70000</v>
      </c>
      <c r="J480" s="15">
        <v>2009</v>
      </c>
      <c r="K480" s="15">
        <v>5025.38</v>
      </c>
      <c r="L480" s="15">
        <v>2128</v>
      </c>
      <c r="M480" s="15">
        <v>1740.45999999999</v>
      </c>
      <c r="N480" s="15">
        <f t="shared" si="104"/>
        <v>10902.839999999991</v>
      </c>
      <c r="O480" s="15">
        <f t="shared" si="105"/>
        <v>59097.160000000011</v>
      </c>
      <c r="P480" s="5"/>
      <c r="Q480" s="12"/>
      <c r="R480" s="12"/>
    </row>
    <row r="481" spans="1:18" ht="15" x14ac:dyDescent="0.25">
      <c r="A481" s="5" t="s">
        <v>122</v>
      </c>
      <c r="B481" s="5" t="s">
        <v>8</v>
      </c>
      <c r="C481" s="5" t="s">
        <v>252</v>
      </c>
      <c r="D481" s="5" t="s">
        <v>251</v>
      </c>
      <c r="E481" s="8">
        <v>45778</v>
      </c>
      <c r="F481" s="8">
        <v>45962</v>
      </c>
      <c r="G481" s="15">
        <v>50000</v>
      </c>
      <c r="H481" s="15">
        <v>0</v>
      </c>
      <c r="I481" s="15">
        <f t="shared" si="109"/>
        <v>50000</v>
      </c>
      <c r="J481" s="15">
        <v>1435</v>
      </c>
      <c r="K481" s="15">
        <v>1854</v>
      </c>
      <c r="L481" s="15">
        <v>1520</v>
      </c>
      <c r="M481" s="15">
        <v>25</v>
      </c>
      <c r="N481" s="15">
        <f t="shared" si="104"/>
        <v>4834</v>
      </c>
      <c r="O481" s="15">
        <f t="shared" si="105"/>
        <v>45166</v>
      </c>
      <c r="P481" s="5"/>
      <c r="Q481" s="12"/>
      <c r="R481" s="12"/>
    </row>
    <row r="482" spans="1:18" ht="15.75" thickBot="1" x14ac:dyDescent="0.3">
      <c r="D482" s="24">
        <v>2</v>
      </c>
      <c r="E482" s="19"/>
      <c r="F482" s="19"/>
      <c r="G482" s="19">
        <f>SUM(G480:G481)</f>
        <v>120000</v>
      </c>
      <c r="H482" s="19">
        <f t="shared" ref="H482:O482" si="110">SUM(H480:H481)</f>
        <v>0</v>
      </c>
      <c r="I482" s="19">
        <f>SUM(I480:I481)</f>
        <v>120000</v>
      </c>
      <c r="J482" s="19">
        <f t="shared" si="110"/>
        <v>3444</v>
      </c>
      <c r="K482" s="19">
        <v>6879.38</v>
      </c>
      <c r="L482" s="19">
        <f t="shared" si="110"/>
        <v>3648</v>
      </c>
      <c r="M482" s="19">
        <f t="shared" si="110"/>
        <v>1765.45999999999</v>
      </c>
      <c r="N482" s="19">
        <f>SUM(N480:N481)</f>
        <v>15736.839999999991</v>
      </c>
      <c r="O482" s="19">
        <f t="shared" si="110"/>
        <v>104263.16</v>
      </c>
      <c r="P482" s="5"/>
      <c r="Q482" s="12"/>
      <c r="R482" s="12"/>
    </row>
    <row r="483" spans="1:18" ht="15" x14ac:dyDescent="0.25">
      <c r="E483" s="8"/>
      <c r="F483" s="8"/>
      <c r="G483" s="20"/>
      <c r="H483" s="20"/>
      <c r="I483" s="20"/>
      <c r="J483" s="20"/>
      <c r="K483" s="20"/>
      <c r="L483" s="20"/>
      <c r="M483" s="20"/>
      <c r="N483" s="20"/>
      <c r="O483" s="20"/>
      <c r="P483" s="5"/>
      <c r="Q483" s="12"/>
      <c r="R483" s="12"/>
    </row>
    <row r="484" spans="1:18" ht="15" x14ac:dyDescent="0.25">
      <c r="A484" s="16"/>
      <c r="B484" s="16"/>
      <c r="C484" s="16"/>
      <c r="D484" s="17">
        <f>+D285+D292+D299+D307+D313+D364+D371+D378+D388+D397+D403+D410+D415+D422+D428+D434+D440+D447+D452+D462+D475+D482+D150+D271+D247+D235+D89+D53+D128+D80+D18+D96+D191+D264+D220+D176+D277+D241+D160+D171+D198+D204+D213</f>
        <v>285</v>
      </c>
      <c r="E484" s="17"/>
      <c r="F484" s="17"/>
      <c r="G484" s="26">
        <f t="shared" ref="G484:O484" si="111">+G285+G292+G299+G307+G313+G364+G371+G378+G388+G397+G403+G410+G415+G422+G428+G434+G440+G447+G452+G462+G475+G482+G150+G271+G247+G235+G89+G53+G128+G80+G18+G96+G191+G264+G220+G176+G277+G241+G160+G171+G198+G204+G213</f>
        <v>19399155.939999998</v>
      </c>
      <c r="H484" s="26">
        <f t="shared" si="111"/>
        <v>0</v>
      </c>
      <c r="I484" s="26">
        <f t="shared" si="111"/>
        <v>19399155.939999998</v>
      </c>
      <c r="J484" s="26">
        <f t="shared" si="111"/>
        <v>556755.77999999991</v>
      </c>
      <c r="K484" s="26">
        <f t="shared" si="111"/>
        <v>1533109.0399999991</v>
      </c>
      <c r="L484" s="26">
        <f t="shared" si="111"/>
        <v>589734.34</v>
      </c>
      <c r="M484" s="26">
        <f t="shared" si="111"/>
        <v>766776.24999999919</v>
      </c>
      <c r="N484" s="26">
        <f t="shared" si="111"/>
        <v>3446375.4099999997</v>
      </c>
      <c r="O484" s="26">
        <f t="shared" si="111"/>
        <v>15952780.529999996</v>
      </c>
      <c r="P484" s="5"/>
      <c r="Q484" s="12"/>
      <c r="R484" s="12"/>
    </row>
    <row r="485" spans="1:18" ht="15" x14ac:dyDescent="0.25">
      <c r="A485" s="16"/>
      <c r="B485" s="16"/>
      <c r="C485" s="16"/>
      <c r="D485" s="16"/>
      <c r="E485" s="16"/>
      <c r="F485" s="16"/>
      <c r="G485" s="26"/>
      <c r="H485" s="26"/>
      <c r="I485" s="26"/>
      <c r="J485" s="26"/>
      <c r="K485" s="26"/>
      <c r="L485" s="26"/>
      <c r="M485" s="26"/>
      <c r="N485" s="26"/>
      <c r="O485" s="26"/>
      <c r="P485" s="2"/>
      <c r="Q485" s="12"/>
      <c r="R485" s="12"/>
    </row>
    <row r="486" spans="1:18" ht="15" x14ac:dyDescent="0.25">
      <c r="E486" s="8"/>
      <c r="F486" s="8"/>
      <c r="G486" s="7"/>
      <c r="I486" s="7"/>
      <c r="N486" s="7"/>
      <c r="O486" s="7"/>
      <c r="P486" s="2"/>
      <c r="Q486" s="12"/>
      <c r="R486" s="12"/>
    </row>
    <row r="487" spans="1:18" ht="15" x14ac:dyDescent="0.25">
      <c r="E487" s="8"/>
      <c r="F487" s="8"/>
      <c r="G487" s="7">
        <f>+G484-I484</f>
        <v>0</v>
      </c>
      <c r="I487" s="7"/>
      <c r="J487" s="12">
        <f>+J484-J489</f>
        <v>0</v>
      </c>
      <c r="K487" s="12">
        <f t="shared" ref="K487:M487" si="112">+K484-K489</f>
        <v>-2.5611370801925659E-9</v>
      </c>
      <c r="L487" s="12">
        <f t="shared" si="112"/>
        <v>-9.3132257461547852E-10</v>
      </c>
      <c r="M487" s="12">
        <f t="shared" si="112"/>
        <v>0</v>
      </c>
      <c r="N487" s="7"/>
      <c r="O487" s="7"/>
      <c r="P487" s="2"/>
      <c r="Q487" s="12"/>
      <c r="R487" s="12"/>
    </row>
    <row r="488" spans="1:18" ht="15" x14ac:dyDescent="0.25">
      <c r="E488" s="8"/>
      <c r="F488" s="8"/>
      <c r="G488" s="7"/>
      <c r="I488" s="7"/>
      <c r="N488" s="7"/>
      <c r="O488" s="7"/>
      <c r="P488" s="2"/>
      <c r="Q488" s="12"/>
      <c r="R488" s="12"/>
    </row>
    <row r="489" spans="1:18" ht="15" x14ac:dyDescent="0.25">
      <c r="E489" s="8"/>
      <c r="F489" s="8"/>
      <c r="G489" s="7"/>
      <c r="I489" s="7"/>
      <c r="J489" s="7">
        <v>556755.78000000049</v>
      </c>
      <c r="K489" s="7">
        <v>1533109.0400000017</v>
      </c>
      <c r="L489" s="7">
        <v>589734.3400000009</v>
      </c>
      <c r="M489" s="7">
        <v>766776.2499999993</v>
      </c>
      <c r="N489" s="7"/>
      <c r="O489" s="7"/>
      <c r="P489" s="2"/>
      <c r="Q489" s="12"/>
      <c r="R489" s="12"/>
    </row>
    <row r="490" spans="1:18" ht="15" x14ac:dyDescent="0.25">
      <c r="E490" s="8"/>
      <c r="F490" s="8"/>
      <c r="G490" s="7"/>
      <c r="I490" s="7"/>
      <c r="N490" s="7"/>
      <c r="O490" s="7"/>
      <c r="P490" s="2"/>
      <c r="Q490" s="12"/>
      <c r="R490" s="12"/>
    </row>
    <row r="491" spans="1:18" ht="15" x14ac:dyDescent="0.25">
      <c r="E491" s="8"/>
      <c r="F491" s="8"/>
      <c r="G491" s="7"/>
      <c r="I491" s="7"/>
      <c r="N491" s="7"/>
      <c r="O491" s="7"/>
      <c r="P491" s="2"/>
      <c r="Q491" s="12"/>
      <c r="R491" s="12"/>
    </row>
    <row r="492" spans="1:18" ht="15" x14ac:dyDescent="0.25">
      <c r="E492" s="8"/>
      <c r="F492" s="8"/>
      <c r="G492" s="7"/>
      <c r="I492" s="7"/>
      <c r="N492" s="7"/>
      <c r="O492" s="7"/>
      <c r="P492" s="2"/>
      <c r="Q492" s="12"/>
      <c r="R492" s="12"/>
    </row>
    <row r="493" spans="1:18" ht="15" x14ac:dyDescent="0.25">
      <c r="E493" s="8"/>
      <c r="F493" s="8"/>
      <c r="G493" s="7"/>
      <c r="I493" s="7"/>
      <c r="N493" s="7"/>
      <c r="O493" s="7"/>
      <c r="P493" s="2"/>
      <c r="Q493" s="12"/>
      <c r="R493" s="12"/>
    </row>
    <row r="494" spans="1:18" ht="15" x14ac:dyDescent="0.25">
      <c r="E494" s="8"/>
      <c r="F494" s="8"/>
      <c r="G494" s="7"/>
      <c r="I494" s="7"/>
      <c r="N494" s="7"/>
      <c r="O494" s="7"/>
      <c r="P494" s="2"/>
      <c r="Q494" s="12"/>
      <c r="R494" s="12"/>
    </row>
    <row r="495" spans="1:18" ht="15" x14ac:dyDescent="0.25">
      <c r="E495" s="8"/>
      <c r="F495" s="8"/>
      <c r="G495" s="7"/>
      <c r="I495" s="7"/>
      <c r="N495" s="7"/>
      <c r="O495" s="7"/>
      <c r="P495" s="2"/>
      <c r="Q495" s="12"/>
      <c r="R495" s="12"/>
    </row>
    <row r="496" spans="1:18" ht="15" x14ac:dyDescent="0.25">
      <c r="E496" s="8"/>
      <c r="F496" s="8"/>
      <c r="G496" s="7"/>
      <c r="I496" s="7"/>
      <c r="N496" s="7"/>
      <c r="O496" s="7"/>
      <c r="Q496" s="12"/>
      <c r="R496" s="12"/>
    </row>
    <row r="497" spans="1:18" ht="15" x14ac:dyDescent="0.25">
      <c r="E497" s="8"/>
      <c r="F497" s="8"/>
      <c r="G497" s="7"/>
      <c r="I497" s="7"/>
      <c r="N497" s="7"/>
      <c r="O497" s="7"/>
      <c r="Q497" s="12"/>
      <c r="R497" s="12"/>
    </row>
    <row r="498" spans="1:18" ht="15" x14ac:dyDescent="0.25">
      <c r="E498" s="8"/>
      <c r="F498" s="8"/>
      <c r="G498" s="7"/>
      <c r="I498" s="7"/>
      <c r="N498" s="7"/>
      <c r="O498" s="7"/>
      <c r="Q498" s="12"/>
      <c r="R498" s="12"/>
    </row>
    <row r="499" spans="1:18" ht="15" x14ac:dyDescent="0.25">
      <c r="A499" s="16"/>
      <c r="B499" s="16"/>
      <c r="C499" s="16"/>
      <c r="D499" s="16"/>
      <c r="E499" s="16"/>
      <c r="F499" s="25"/>
      <c r="G499" s="26"/>
      <c r="H499" s="26"/>
      <c r="I499" s="26"/>
      <c r="J499" s="26"/>
      <c r="K499" s="26"/>
      <c r="L499" s="26"/>
      <c r="M499" s="26"/>
      <c r="N499" s="26"/>
      <c r="O499" s="26"/>
      <c r="Q499" s="12"/>
      <c r="R499" s="12"/>
    </row>
    <row r="500" spans="1:18" ht="15" x14ac:dyDescent="0.25">
      <c r="Q500" s="12"/>
      <c r="R500" s="12"/>
    </row>
    <row r="501" spans="1:18" ht="20.25" customHeight="1" x14ac:dyDescent="0.4">
      <c r="B501" s="13"/>
      <c r="C501" s="13"/>
      <c r="D501" s="14"/>
      <c r="E501" s="14"/>
      <c r="F501" s="13"/>
      <c r="G501" s="7"/>
      <c r="I501" s="7"/>
      <c r="N501" s="7"/>
      <c r="O501" s="7"/>
    </row>
    <row r="502" spans="1:18" x14ac:dyDescent="0.2">
      <c r="I502" s="7"/>
    </row>
    <row r="503" spans="1:18" x14ac:dyDescent="0.2">
      <c r="I503" s="7"/>
    </row>
    <row r="504" spans="1:18" x14ac:dyDescent="0.2">
      <c r="I504" s="7"/>
    </row>
    <row r="505" spans="1:18" x14ac:dyDescent="0.2">
      <c r="I505" s="7"/>
    </row>
    <row r="506" spans="1:18" x14ac:dyDescent="0.2">
      <c r="I506" s="7"/>
    </row>
    <row r="507" spans="1:18" x14ac:dyDescent="0.2">
      <c r="I507" s="7"/>
    </row>
    <row r="508" spans="1:18" x14ac:dyDescent="0.2">
      <c r="I508" s="7"/>
    </row>
    <row r="509" spans="1:18" x14ac:dyDescent="0.2">
      <c r="I509" s="7"/>
    </row>
    <row r="510" spans="1:18" x14ac:dyDescent="0.2">
      <c r="I510" s="7"/>
    </row>
    <row r="511" spans="1:18" x14ac:dyDescent="0.2">
      <c r="I511" s="7"/>
    </row>
    <row r="512" spans="1:18" x14ac:dyDescent="0.2">
      <c r="I512" s="7"/>
    </row>
    <row r="513" spans="9:9" x14ac:dyDescent="0.2">
      <c r="I513" s="7"/>
    </row>
    <row r="514" spans="9:9" x14ac:dyDescent="0.2">
      <c r="I514" s="7"/>
    </row>
    <row r="515" spans="9:9" x14ac:dyDescent="0.2">
      <c r="I515" s="7"/>
    </row>
    <row r="516" spans="9:9" x14ac:dyDescent="0.2">
      <c r="I516" s="7"/>
    </row>
    <row r="517" spans="9:9" x14ac:dyDescent="0.2">
      <c r="I517" s="7"/>
    </row>
    <row r="518" spans="9:9" x14ac:dyDescent="0.2">
      <c r="I518" s="7"/>
    </row>
  </sheetData>
  <dataConsolidate/>
  <conditionalFormatting sqref="D80:F80">
    <cfRule type="cellIs" dxfId="41" priority="7" operator="equal">
      <formula>34000</formula>
    </cfRule>
    <cfRule type="cellIs" priority="8" operator="equal">
      <formula>34000</formula>
    </cfRule>
  </conditionalFormatting>
  <conditionalFormatting sqref="D89:F89">
    <cfRule type="cellIs" dxfId="40" priority="9" operator="equal">
      <formula>34000</formula>
    </cfRule>
    <cfRule type="cellIs" priority="10" operator="equal">
      <formula>34000</formula>
    </cfRule>
  </conditionalFormatting>
  <conditionalFormatting sqref="D96:F96">
    <cfRule type="cellIs" dxfId="39" priority="11" operator="equal">
      <formula>34000</formula>
    </cfRule>
    <cfRule type="cellIs" priority="12" operator="equal">
      <formula>34000</formula>
    </cfRule>
  </conditionalFormatting>
  <conditionalFormatting sqref="D128:F128">
    <cfRule type="cellIs" dxfId="38" priority="13" operator="equal">
      <formula>34000</formula>
    </cfRule>
    <cfRule type="cellIs" priority="14" operator="equal">
      <formula>34000</formula>
    </cfRule>
  </conditionalFormatting>
  <conditionalFormatting sqref="D150:F150">
    <cfRule type="cellIs" dxfId="37" priority="15" operator="equal">
      <formula>34000</formula>
    </cfRule>
    <cfRule type="cellIs" priority="16" operator="equal">
      <formula>34000</formula>
    </cfRule>
  </conditionalFormatting>
  <conditionalFormatting sqref="D160:F160">
    <cfRule type="cellIs" dxfId="36" priority="17" operator="equal">
      <formula>34000</formula>
    </cfRule>
    <cfRule type="cellIs" priority="18" operator="equal">
      <formula>34000</formula>
    </cfRule>
  </conditionalFormatting>
  <conditionalFormatting sqref="D171:F171">
    <cfRule type="cellIs" dxfId="35" priority="19" operator="equal">
      <formula>34000</formula>
    </cfRule>
    <cfRule type="cellIs" priority="20" operator="equal">
      <formula>34000</formula>
    </cfRule>
  </conditionalFormatting>
  <conditionalFormatting sqref="D176:F176">
    <cfRule type="cellIs" dxfId="34" priority="21" operator="equal">
      <formula>34000</formula>
    </cfRule>
    <cfRule type="cellIs" priority="22" operator="equal">
      <formula>34000</formula>
    </cfRule>
  </conditionalFormatting>
  <conditionalFormatting sqref="D191:F191">
    <cfRule type="cellIs" dxfId="33" priority="23" operator="equal">
      <formula>34000</formula>
    </cfRule>
    <cfRule type="cellIs" priority="24" operator="equal">
      <formula>34000</formula>
    </cfRule>
  </conditionalFormatting>
  <conditionalFormatting sqref="D198:F198">
    <cfRule type="cellIs" dxfId="32" priority="25" operator="equal">
      <formula>34000</formula>
    </cfRule>
    <cfRule type="cellIs" priority="26" operator="equal">
      <formula>34000</formula>
    </cfRule>
  </conditionalFormatting>
  <conditionalFormatting sqref="D204:F204">
    <cfRule type="cellIs" dxfId="31" priority="29" operator="equal">
      <formula>34000</formula>
    </cfRule>
    <cfRule type="cellIs" priority="30" operator="equal">
      <formula>34000</formula>
    </cfRule>
  </conditionalFormatting>
  <conditionalFormatting sqref="D213:F213">
    <cfRule type="cellIs" dxfId="30" priority="27" operator="equal">
      <formula>34000</formula>
    </cfRule>
    <cfRule type="cellIs" priority="28" operator="equal">
      <formula>34000</formula>
    </cfRule>
  </conditionalFormatting>
  <conditionalFormatting sqref="D220:F220">
    <cfRule type="cellIs" dxfId="29" priority="31" operator="equal">
      <formula>34000</formula>
    </cfRule>
    <cfRule type="cellIs" priority="32" operator="equal">
      <formula>34000</formula>
    </cfRule>
  </conditionalFormatting>
  <conditionalFormatting sqref="D235:F235">
    <cfRule type="cellIs" dxfId="28" priority="33" operator="equal">
      <formula>34000</formula>
    </cfRule>
    <cfRule type="cellIs" priority="34" operator="equal">
      <formula>34000</formula>
    </cfRule>
  </conditionalFormatting>
  <conditionalFormatting sqref="D241:F241">
    <cfRule type="cellIs" dxfId="27" priority="35" operator="equal">
      <formula>34000</formula>
    </cfRule>
    <cfRule type="cellIs" priority="36" operator="equal">
      <formula>34000</formula>
    </cfRule>
  </conditionalFormatting>
  <conditionalFormatting sqref="D247:F247">
    <cfRule type="cellIs" dxfId="26" priority="37" operator="equal">
      <formula>34000</formula>
    </cfRule>
    <cfRule type="cellIs" priority="38" operator="equal">
      <formula>34000</formula>
    </cfRule>
  </conditionalFormatting>
  <conditionalFormatting sqref="D264:F264">
    <cfRule type="cellIs" dxfId="25" priority="39" operator="equal">
      <formula>34000</formula>
    </cfRule>
    <cfRule type="cellIs" priority="40" operator="equal">
      <formula>34000</formula>
    </cfRule>
  </conditionalFormatting>
  <conditionalFormatting sqref="D271:F271">
    <cfRule type="cellIs" dxfId="24" priority="41" operator="equal">
      <formula>34000</formula>
    </cfRule>
    <cfRule type="cellIs" priority="42" operator="equal">
      <formula>34000</formula>
    </cfRule>
  </conditionalFormatting>
  <conditionalFormatting sqref="D277:F277">
    <cfRule type="cellIs" dxfId="23" priority="43" operator="equal">
      <formula>34000</formula>
    </cfRule>
    <cfRule type="cellIs" priority="44" operator="equal">
      <formula>34000</formula>
    </cfRule>
  </conditionalFormatting>
  <conditionalFormatting sqref="D285:F285">
    <cfRule type="cellIs" dxfId="22" priority="45" operator="equal">
      <formula>34000</formula>
    </cfRule>
    <cfRule type="cellIs" priority="46" operator="equal">
      <formula>34000</formula>
    </cfRule>
  </conditionalFormatting>
  <conditionalFormatting sqref="D292:F292">
    <cfRule type="cellIs" dxfId="21" priority="47" operator="equal">
      <formula>34000</formula>
    </cfRule>
    <cfRule type="cellIs" priority="48" operator="equal">
      <formula>34000</formula>
    </cfRule>
  </conditionalFormatting>
  <conditionalFormatting sqref="D299:F299">
    <cfRule type="cellIs" dxfId="20" priority="49" operator="equal">
      <formula>34000</formula>
    </cfRule>
    <cfRule type="cellIs" priority="50" operator="equal">
      <formula>34000</formula>
    </cfRule>
  </conditionalFormatting>
  <conditionalFormatting sqref="D307:F307">
    <cfRule type="cellIs" dxfId="19" priority="51" operator="equal">
      <formula>34000</formula>
    </cfRule>
    <cfRule type="cellIs" priority="52" operator="equal">
      <formula>34000</formula>
    </cfRule>
  </conditionalFormatting>
  <conditionalFormatting sqref="D313:F313 D462:F462 D482:F482 D484:F484">
    <cfRule type="cellIs" priority="86" operator="equal">
      <formula>34000</formula>
    </cfRule>
    <cfRule type="cellIs" dxfId="18" priority="85" operator="equal">
      <formula>34000</formula>
    </cfRule>
  </conditionalFormatting>
  <conditionalFormatting sqref="D364:F364">
    <cfRule type="cellIs" dxfId="17" priority="53" operator="equal">
      <formula>34000</formula>
    </cfRule>
    <cfRule type="cellIs" priority="54" operator="equal">
      <formula>34000</formula>
    </cfRule>
  </conditionalFormatting>
  <conditionalFormatting sqref="D371:F371">
    <cfRule type="cellIs" dxfId="16" priority="55" operator="equal">
      <formula>34000</formula>
    </cfRule>
    <cfRule type="cellIs" priority="56" operator="equal">
      <formula>34000</formula>
    </cfRule>
  </conditionalFormatting>
  <conditionalFormatting sqref="D378:F378">
    <cfRule type="cellIs" dxfId="15" priority="57" operator="equal">
      <formula>34000</formula>
    </cfRule>
    <cfRule type="cellIs" priority="58" operator="equal">
      <formula>34000</formula>
    </cfRule>
  </conditionalFormatting>
  <conditionalFormatting sqref="D388:F388">
    <cfRule type="cellIs" dxfId="14" priority="59" operator="equal">
      <formula>34000</formula>
    </cfRule>
    <cfRule type="cellIs" priority="60" operator="equal">
      <formula>34000</formula>
    </cfRule>
  </conditionalFormatting>
  <conditionalFormatting sqref="D397:F397">
    <cfRule type="cellIs" priority="62" operator="equal">
      <formula>34000</formula>
    </cfRule>
    <cfRule type="cellIs" dxfId="13" priority="61" operator="equal">
      <formula>34000</formula>
    </cfRule>
  </conditionalFormatting>
  <conditionalFormatting sqref="D403:F403">
    <cfRule type="cellIs" dxfId="12" priority="63" operator="equal">
      <formula>34000</formula>
    </cfRule>
    <cfRule type="cellIs" priority="64" operator="equal">
      <formula>34000</formula>
    </cfRule>
  </conditionalFormatting>
  <conditionalFormatting sqref="D410:F410">
    <cfRule type="cellIs" priority="66" operator="equal">
      <formula>34000</formula>
    </cfRule>
    <cfRule type="cellIs" dxfId="11" priority="65" operator="equal">
      <formula>34000</formula>
    </cfRule>
  </conditionalFormatting>
  <conditionalFormatting sqref="D415:F415">
    <cfRule type="cellIs" dxfId="10" priority="67" operator="equal">
      <formula>34000</formula>
    </cfRule>
    <cfRule type="cellIs" priority="68" operator="equal">
      <formula>34000</formula>
    </cfRule>
  </conditionalFormatting>
  <conditionalFormatting sqref="D422:F422">
    <cfRule type="cellIs" dxfId="9" priority="69" operator="equal">
      <formula>34000</formula>
    </cfRule>
    <cfRule type="cellIs" priority="70" operator="equal">
      <formula>34000</formula>
    </cfRule>
  </conditionalFormatting>
  <conditionalFormatting sqref="D428:F428">
    <cfRule type="cellIs" dxfId="8" priority="71" operator="equal">
      <formula>34000</formula>
    </cfRule>
    <cfRule type="cellIs" priority="72" operator="equal">
      <formula>34000</formula>
    </cfRule>
  </conditionalFormatting>
  <conditionalFormatting sqref="D434:F434">
    <cfRule type="cellIs" priority="74" operator="equal">
      <formula>34000</formula>
    </cfRule>
    <cfRule type="cellIs" dxfId="7" priority="73" operator="equal">
      <formula>34000</formula>
    </cfRule>
  </conditionalFormatting>
  <conditionalFormatting sqref="D440:F440">
    <cfRule type="cellIs" dxfId="6" priority="75" operator="equal">
      <formula>34000</formula>
    </cfRule>
    <cfRule type="cellIs" priority="76" operator="equal">
      <formula>34000</formula>
    </cfRule>
  </conditionalFormatting>
  <conditionalFormatting sqref="D447:F447">
    <cfRule type="cellIs" dxfId="5" priority="77" operator="equal">
      <formula>34000</formula>
    </cfRule>
    <cfRule type="cellIs" priority="78" operator="equal">
      <formula>34000</formula>
    </cfRule>
  </conditionalFormatting>
  <conditionalFormatting sqref="D452:F452">
    <cfRule type="cellIs" priority="80" operator="equal">
      <formula>34000</formula>
    </cfRule>
    <cfRule type="cellIs" dxfId="4" priority="79" operator="equal">
      <formula>34000</formula>
    </cfRule>
  </conditionalFormatting>
  <conditionalFormatting sqref="D475:F475">
    <cfRule type="cellIs" dxfId="3" priority="83" operator="equal">
      <formula>34000</formula>
    </cfRule>
    <cfRule type="cellIs" priority="84" operator="equal">
      <formula>34000</formula>
    </cfRule>
  </conditionalFormatting>
  <conditionalFormatting sqref="G1:G1048576 D18:F18 H128:O128 H235:O235 H364:O364 H388:O388 H397:O397 H422:O422">
    <cfRule type="cellIs" priority="4" operator="equal">
      <formula>34000</formula>
    </cfRule>
    <cfRule type="cellIs" dxfId="2" priority="3" operator="equal">
      <formula>34000</formula>
    </cfRule>
  </conditionalFormatting>
  <conditionalFormatting sqref="H18:O18 D53:F53 H53:O53 H277:O277 H447:O447 H484:O484">
    <cfRule type="cellIs" priority="6" operator="equal">
      <formula>34000</formula>
    </cfRule>
    <cfRule type="cellIs" dxfId="1" priority="5" operator="equal">
      <formula>34000</formula>
    </cfRule>
  </conditionalFormatting>
  <conditionalFormatting sqref="I352:I354">
    <cfRule type="cellIs" dxfId="0" priority="1" operator="equal">
      <formula>34000</formula>
    </cfRule>
    <cfRule type="cellIs" priority="2" operator="equal">
      <formula>34000</formula>
    </cfRule>
  </conditionalFormatting>
  <pageMargins left="0.31496062992125984" right="0.31496062992125984" top="0.74803149606299213" bottom="0.74803149606299213" header="0.31496062992125984" footer="0.31496062992125984"/>
  <pageSetup scale="55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8" ma:contentTypeDescription="Crear nuevo documento." ma:contentTypeScope="" ma:versionID="438543677c42a79958be963e757ed5b9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99afb55460820ee12436c35af908fc38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e0cf9-337c-4ae7-8aec-5cb955768cec" xsi:nil="true"/>
    <Regi_x00f3_n xmlns="ae60f8df-e0ad-4d64-9cc3-2a2aaef8cb24" xsi:nil="true"/>
    <lcf76f155ced4ddcb4097134ff3c332f xmlns="ae60f8df-e0ad-4d64-9cc3-2a2aaef8cb24">
      <Terms xmlns="http://schemas.microsoft.com/office/infopath/2007/PartnerControls"/>
    </lcf76f155ced4ddcb4097134ff3c332f>
    <SharedWithUsers xmlns="498e0cf9-337c-4ae7-8aec-5cb955768ce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9B2F59F2-A7D1-4D13-8749-0162D519DB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ED60D3-3DD3-4090-A7BB-13E9620BFC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680251-82F0-4329-83F4-52E25CA1E760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498e0cf9-337c-4ae7-8aec-5cb955768cec"/>
    <ds:schemaRef ds:uri="http://purl.org/dc/terms/"/>
    <ds:schemaRef ds:uri="http://schemas.microsoft.com/office/infopath/2007/PartnerControls"/>
    <ds:schemaRef ds:uri="ae60f8df-e0ad-4d64-9cc3-2a2aaef8cb2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TEMPORAL TRANSP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Anel Paredes</cp:lastModifiedBy>
  <cp:lastPrinted>2025-11-13T13:23:40Z</cp:lastPrinted>
  <dcterms:created xsi:type="dcterms:W3CDTF">2024-09-03T20:05:51Z</dcterms:created>
  <dcterms:modified xsi:type="dcterms:W3CDTF">2025-11-14T15:18:03Z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0x0101000A4CD51598F7F04F84168A6C479B7575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