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D2A95DEF-B784-4F72-9F1D-2547EAD1AEE6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SEPTIEMBRE" sheetId="1" r:id="rId1"/>
  </sheets>
  <definedNames>
    <definedName name="_xlnm.Print_Area" localSheetId="0">SEPTIEMBRE!$A$1:$M$114</definedName>
    <definedName name="_xlnm.Print_Titles" localSheetId="0">SEPTIEMBRE!$1:$13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6" i="1" l="1"/>
  <c r="L71" i="1"/>
  <c r="L74" i="1"/>
  <c r="K80" i="1"/>
  <c r="K83" i="1"/>
  <c r="K86" i="1"/>
  <c r="K88" i="1" s="1"/>
  <c r="K90" i="1" s="1"/>
  <c r="K74" i="1"/>
  <c r="K78" i="1" s="1"/>
  <c r="K71" i="1"/>
  <c r="K66" i="1"/>
  <c r="K56" i="1"/>
  <c r="K48" i="1"/>
  <c r="K39" i="1"/>
  <c r="K29" i="1"/>
  <c r="K19" i="1"/>
  <c r="K15" i="1"/>
  <c r="J86" i="1"/>
  <c r="J83" i="1"/>
  <c r="J80" i="1"/>
  <c r="J74" i="1"/>
  <c r="J71" i="1"/>
  <c r="J66" i="1"/>
  <c r="J56" i="1"/>
  <c r="J48" i="1"/>
  <c r="J39" i="1"/>
  <c r="J29" i="1"/>
  <c r="J19" i="1"/>
  <c r="J15" i="1"/>
  <c r="I80" i="1"/>
  <c r="L80" i="1"/>
  <c r="I83" i="1"/>
  <c r="L83" i="1"/>
  <c r="I86" i="1"/>
  <c r="L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I78" i="1" l="1"/>
  <c r="H88" i="1"/>
  <c r="J88" i="1"/>
  <c r="J78" i="1"/>
  <c r="J90" i="1" s="1"/>
  <c r="I88" i="1"/>
  <c r="I90" i="1" s="1"/>
  <c r="L88" i="1"/>
  <c r="H78" i="1"/>
  <c r="H90" i="1" l="1"/>
  <c r="M87" i="1"/>
  <c r="M85" i="1"/>
  <c r="M84" i="1"/>
  <c r="M82" i="1"/>
  <c r="M81" i="1"/>
  <c r="M77" i="1"/>
  <c r="M76" i="1"/>
  <c r="M75" i="1"/>
  <c r="M73" i="1"/>
  <c r="M72" i="1"/>
  <c r="M70" i="1"/>
  <c r="M69" i="1"/>
  <c r="M68" i="1"/>
  <c r="M67" i="1"/>
  <c r="M65" i="1"/>
  <c r="M64" i="1"/>
  <c r="M63" i="1"/>
  <c r="M62" i="1"/>
  <c r="M61" i="1"/>
  <c r="M60" i="1"/>
  <c r="M59" i="1"/>
  <c r="M58" i="1"/>
  <c r="M57" i="1"/>
  <c r="M55" i="1"/>
  <c r="M54" i="1"/>
  <c r="M53" i="1"/>
  <c r="M52" i="1"/>
  <c r="M51" i="1"/>
  <c r="M50" i="1"/>
  <c r="M49" i="1"/>
  <c r="M47" i="1"/>
  <c r="M46" i="1"/>
  <c r="M45" i="1"/>
  <c r="M44" i="1"/>
  <c r="M43" i="1"/>
  <c r="M42" i="1"/>
  <c r="M41" i="1"/>
  <c r="M40" i="1"/>
  <c r="M38" i="1"/>
  <c r="M37" i="1"/>
  <c r="M36" i="1"/>
  <c r="M35" i="1"/>
  <c r="M34" i="1"/>
  <c r="M33" i="1"/>
  <c r="M32" i="1"/>
  <c r="M31" i="1"/>
  <c r="M30" i="1"/>
  <c r="M28" i="1"/>
  <c r="M27" i="1"/>
  <c r="M26" i="1"/>
  <c r="M25" i="1"/>
  <c r="M24" i="1"/>
  <c r="M23" i="1"/>
  <c r="M22" i="1"/>
  <c r="M21" i="1"/>
  <c r="M20" i="1"/>
  <c r="M18" i="1"/>
  <c r="M17" i="1"/>
  <c r="M16" i="1"/>
  <c r="L15" i="1"/>
  <c r="L19" i="1"/>
  <c r="L29" i="1"/>
  <c r="L39" i="1"/>
  <c r="L48" i="1"/>
  <c r="L56" i="1"/>
  <c r="F80" i="1"/>
  <c r="F83" i="1"/>
  <c r="F86" i="1"/>
  <c r="L78" i="1" l="1"/>
  <c r="L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M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M66" i="1"/>
  <c r="D66" i="1"/>
  <c r="B66" i="1"/>
  <c r="D56" i="1"/>
  <c r="B56" i="1"/>
  <c r="D48" i="1"/>
  <c r="M48" i="1" s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M80" i="1"/>
  <c r="M71" i="1"/>
  <c r="M74" i="1"/>
  <c r="M83" i="1"/>
  <c r="M15" i="1"/>
  <c r="M56" i="1"/>
  <c r="M19" i="1"/>
  <c r="M29" i="1"/>
  <c r="M39" i="1"/>
  <c r="M88" i="1" l="1"/>
  <c r="M78" i="1"/>
  <c r="M90" i="1" l="1"/>
</calcChain>
</file>

<file path=xl/sharedStrings.xml><?xml version="1.0" encoding="utf-8"?>
<sst xmlns="http://schemas.openxmlformats.org/spreadsheetml/2006/main" count="101" uniqueCount="101">
  <si>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</si>
  <si>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</si>
  <si>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</si>
  <si>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</si>
  <si>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</si>
  <si>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</si>
  <si>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</si>
  <si>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</si>
  <si>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</si>
  <si>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</si>
  <si>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</si>
  <si>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</si>
  <si>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</si>
  <si>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</si>
  <si>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</si>
  <si>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</si>
  <si>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</si>
  <si>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</si>
  <si>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</si>
  <si>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</si>
  <si>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</si>
  <si>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</si>
  <si>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</si>
  <si>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</si>
  <si>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</si>
  <si>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</si>
  <si>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</si>
  <si>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</si>
  <si>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</si>
  <si>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</si>
  <si>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</si>
  <si>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</si>
  <si>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</si>
  <si>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</si>
  <si>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</si>
  <si>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</si>
  <si>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</si>
  <si>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</si>
  <si>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</si>
  <si>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</si>
  <si>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</si>
  <si>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</si>
  <si>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</si>
  <si>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</si>
  <si>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</si>
  <si>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</si>
  <si>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</si>
  <si>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</si>
  <si>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</si>
  <si>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</si>
  <si>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</si>
  <si>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</si>
  <si>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</si>
  <si>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</si>
  <si>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</si>
  <si>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</si>
  <si>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</si>
  <si>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</si>
  <si>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</si>
  <si>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</si>
  <si>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</si>
  <si>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</si>
  <si>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</si>
  <si>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</si>
  <si>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</si>
  <si>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</si>
  <si>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</si>
  <si>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</si>
  <si>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</si>
  <si>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</si>
  <si>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</si>
  <si>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</si>
  <si>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</si>
  <si>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</si>
  <si>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</si>
  <si>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</si>
  <si>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</si>
  <si>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</si>
  <si>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</si>
  <si>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</si>
  <si>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</si>
  <si>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</si>
  <si>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</si>
  <si>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</si>
  <si>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</si>
  <si>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</si>
  <si>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</si>
  <si>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</si>
  <si>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</si>
  <si>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</si>
  <si>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</si>
  <si>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</si>
  <si>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</si>
  <si>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</si>
  <si>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</si>
  <si>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</si>
  <si>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JULIO</t>
  </si>
  <si>
    <t>AGOSTO</t>
  </si>
  <si>
    <t>4. FECHA DE IMPUTACIÓN: 30/09/2025</t>
  </si>
  <si>
    <t>5. FECHA DE REGISTRO: 30/09/2025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</si>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</sst>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 wrapText="1"/>
    </xf>
    <xf numFmtId="4" fontId="4" fillId="3" borderId="13" xfId="0" applyNumberFormat="1" applyFont="1" applyFill="1" applyBorder="1"/>
    <xf numFmtId="4" fontId="4" fillId="3" borderId="14" xfId="0" applyNumberFormat="1" applyFont="1" applyFill="1" applyBorder="1"/>
    <xf numFmtId="43" fontId="9" fillId="0" borderId="0" xfId="0" applyNumberFormat="1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374650</xdr:colOff>
      <xdr:row>0</xdr:row>
      <xdr:rowOff>0</xdr:rowOff>
    </xdr:from>
    <xdr:to>
      <xdr:col>4</xdr:col>
      <xdr:colOff>723900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64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102</xdr:row>
      <xdr:rowOff>158750</xdr:rowOff>
    </xdr:from>
    <xdr:to>
      <xdr:col>13</xdr:col>
      <xdr:colOff>0</xdr:colOff>
      <xdr:row>108</xdr:row>
      <xdr:rowOff>6350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808950"/>
          <a:ext cx="184181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M105"/>
  <sheetViews>
    <sheetView showGridLines="0" tabSelected="1" zoomScale="75" zoomScaleNormal="75" workbookViewId="0">
      <selection activeCell="O52" sqref="O52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bestFit="1" customWidth="1"/>
    <col min="4" max="7" width="15.5703125" style="1" bestFit="1" customWidth="1"/>
    <col min="8" max="11" width="15.5703125" style="1" customWidth="1"/>
    <col min="12" max="12" width="16.7109375" style="1" bestFit="1" customWidth="1"/>
    <col min="13" max="13" width="17.28515625" style="1" bestFit="1" customWidth="1"/>
    <col min="236" max="236" width="108" customWidth="1"/>
    <col min="237" max="238" width="19.7109375" customWidth="1"/>
    <col min="239" max="239" width="18.7109375" customWidth="1"/>
    <col min="240" max="250" width="0" hidden="1" customWidth="1"/>
    <col min="251" max="251" width="17.140625" customWidth="1"/>
    <col min="492" max="492" width="108" customWidth="1"/>
    <col min="493" max="494" width="19.7109375" customWidth="1"/>
    <col min="495" max="495" width="18.7109375" customWidth="1"/>
    <col min="496" max="506" width="0" hidden="1" customWidth="1"/>
    <col min="507" max="507" width="17.140625" customWidth="1"/>
    <col min="748" max="748" width="108" customWidth="1"/>
    <col min="749" max="750" width="19.7109375" customWidth="1"/>
    <col min="751" max="751" width="18.7109375" customWidth="1"/>
    <col min="752" max="762" width="0" hidden="1" customWidth="1"/>
    <col min="763" max="763" width="17.140625" customWidth="1"/>
    <col min="1004" max="1004" width="108" customWidth="1"/>
    <col min="1005" max="1006" width="19.7109375" customWidth="1"/>
    <col min="1007" max="1007" width="18.7109375" customWidth="1"/>
    <col min="1008" max="1018" width="0" hidden="1" customWidth="1"/>
    <col min="1019" max="1019" width="17.140625" customWidth="1"/>
    <col min="1260" max="1260" width="108" customWidth="1"/>
    <col min="1261" max="1262" width="19.7109375" customWidth="1"/>
    <col min="1263" max="1263" width="18.7109375" customWidth="1"/>
    <col min="1264" max="1274" width="0" hidden="1" customWidth="1"/>
    <col min="1275" max="1275" width="17.140625" customWidth="1"/>
    <col min="1516" max="1516" width="108" customWidth="1"/>
    <col min="1517" max="1518" width="19.7109375" customWidth="1"/>
    <col min="1519" max="1519" width="18.7109375" customWidth="1"/>
    <col min="1520" max="1530" width="0" hidden="1" customWidth="1"/>
    <col min="1531" max="1531" width="17.140625" customWidth="1"/>
    <col min="1772" max="1772" width="108" customWidth="1"/>
    <col min="1773" max="1774" width="19.7109375" customWidth="1"/>
    <col min="1775" max="1775" width="18.7109375" customWidth="1"/>
    <col min="1776" max="1786" width="0" hidden="1" customWidth="1"/>
    <col min="1787" max="1787" width="17.140625" customWidth="1"/>
    <col min="2028" max="2028" width="108" customWidth="1"/>
    <col min="2029" max="2030" width="19.7109375" customWidth="1"/>
    <col min="2031" max="2031" width="18.7109375" customWidth="1"/>
    <col min="2032" max="2042" width="0" hidden="1" customWidth="1"/>
    <col min="2043" max="2043" width="17.140625" customWidth="1"/>
    <col min="2284" max="2284" width="108" customWidth="1"/>
    <col min="2285" max="2286" width="19.7109375" customWidth="1"/>
    <col min="2287" max="2287" width="18.7109375" customWidth="1"/>
    <col min="2288" max="2298" width="0" hidden="1" customWidth="1"/>
    <col min="2299" max="2299" width="17.140625" customWidth="1"/>
    <col min="2540" max="2540" width="108" customWidth="1"/>
    <col min="2541" max="2542" width="19.7109375" customWidth="1"/>
    <col min="2543" max="2543" width="18.7109375" customWidth="1"/>
    <col min="2544" max="2554" width="0" hidden="1" customWidth="1"/>
    <col min="2555" max="2555" width="17.140625" customWidth="1"/>
    <col min="2796" max="2796" width="108" customWidth="1"/>
    <col min="2797" max="2798" width="19.7109375" customWidth="1"/>
    <col min="2799" max="2799" width="18.7109375" customWidth="1"/>
    <col min="2800" max="2810" width="0" hidden="1" customWidth="1"/>
    <col min="2811" max="2811" width="17.140625" customWidth="1"/>
    <col min="3052" max="3052" width="108" customWidth="1"/>
    <col min="3053" max="3054" width="19.7109375" customWidth="1"/>
    <col min="3055" max="3055" width="18.7109375" customWidth="1"/>
    <col min="3056" max="3066" width="0" hidden="1" customWidth="1"/>
    <col min="3067" max="3067" width="17.140625" customWidth="1"/>
    <col min="3308" max="3308" width="108" customWidth="1"/>
    <col min="3309" max="3310" width="19.7109375" customWidth="1"/>
    <col min="3311" max="3311" width="18.7109375" customWidth="1"/>
    <col min="3312" max="3322" width="0" hidden="1" customWidth="1"/>
    <col min="3323" max="3323" width="17.140625" customWidth="1"/>
    <col min="3564" max="3564" width="108" customWidth="1"/>
    <col min="3565" max="3566" width="19.7109375" customWidth="1"/>
    <col min="3567" max="3567" width="18.7109375" customWidth="1"/>
    <col min="3568" max="3578" width="0" hidden="1" customWidth="1"/>
    <col min="3579" max="3579" width="17.140625" customWidth="1"/>
    <col min="3820" max="3820" width="108" customWidth="1"/>
    <col min="3821" max="3822" width="19.7109375" customWidth="1"/>
    <col min="3823" max="3823" width="18.7109375" customWidth="1"/>
    <col min="3824" max="3834" width="0" hidden="1" customWidth="1"/>
    <col min="3835" max="3835" width="17.140625" customWidth="1"/>
    <col min="4076" max="4076" width="108" customWidth="1"/>
    <col min="4077" max="4078" width="19.7109375" customWidth="1"/>
    <col min="4079" max="4079" width="18.7109375" customWidth="1"/>
    <col min="4080" max="4090" width="0" hidden="1" customWidth="1"/>
    <col min="4091" max="4091" width="17.140625" customWidth="1"/>
    <col min="4332" max="4332" width="108" customWidth="1"/>
    <col min="4333" max="4334" width="19.7109375" customWidth="1"/>
    <col min="4335" max="4335" width="18.7109375" customWidth="1"/>
    <col min="4336" max="4346" width="0" hidden="1" customWidth="1"/>
    <col min="4347" max="4347" width="17.140625" customWidth="1"/>
    <col min="4588" max="4588" width="108" customWidth="1"/>
    <col min="4589" max="4590" width="19.7109375" customWidth="1"/>
    <col min="4591" max="4591" width="18.7109375" customWidth="1"/>
    <col min="4592" max="4602" width="0" hidden="1" customWidth="1"/>
    <col min="4603" max="4603" width="17.140625" customWidth="1"/>
    <col min="4844" max="4844" width="108" customWidth="1"/>
    <col min="4845" max="4846" width="19.7109375" customWidth="1"/>
    <col min="4847" max="4847" width="18.7109375" customWidth="1"/>
    <col min="4848" max="4858" width="0" hidden="1" customWidth="1"/>
    <col min="4859" max="4859" width="17.140625" customWidth="1"/>
    <col min="5100" max="5100" width="108" customWidth="1"/>
    <col min="5101" max="5102" width="19.7109375" customWidth="1"/>
    <col min="5103" max="5103" width="18.7109375" customWidth="1"/>
    <col min="5104" max="5114" width="0" hidden="1" customWidth="1"/>
    <col min="5115" max="5115" width="17.140625" customWidth="1"/>
    <col min="5356" max="5356" width="108" customWidth="1"/>
    <col min="5357" max="5358" width="19.7109375" customWidth="1"/>
    <col min="5359" max="5359" width="18.7109375" customWidth="1"/>
    <col min="5360" max="5370" width="0" hidden="1" customWidth="1"/>
    <col min="5371" max="5371" width="17.140625" customWidth="1"/>
    <col min="5612" max="5612" width="108" customWidth="1"/>
    <col min="5613" max="5614" width="19.7109375" customWidth="1"/>
    <col min="5615" max="5615" width="18.7109375" customWidth="1"/>
    <col min="5616" max="5626" width="0" hidden="1" customWidth="1"/>
    <col min="5627" max="5627" width="17.140625" customWidth="1"/>
    <col min="5868" max="5868" width="108" customWidth="1"/>
    <col min="5869" max="5870" width="19.7109375" customWidth="1"/>
    <col min="5871" max="5871" width="18.7109375" customWidth="1"/>
    <col min="5872" max="5882" width="0" hidden="1" customWidth="1"/>
    <col min="5883" max="5883" width="17.140625" customWidth="1"/>
    <col min="6124" max="6124" width="108" customWidth="1"/>
    <col min="6125" max="6126" width="19.7109375" customWidth="1"/>
    <col min="6127" max="6127" width="18.7109375" customWidth="1"/>
    <col min="6128" max="6138" width="0" hidden="1" customWidth="1"/>
    <col min="6139" max="6139" width="17.140625" customWidth="1"/>
    <col min="6380" max="6380" width="108" customWidth="1"/>
    <col min="6381" max="6382" width="19.7109375" customWidth="1"/>
    <col min="6383" max="6383" width="18.7109375" customWidth="1"/>
    <col min="6384" max="6394" width="0" hidden="1" customWidth="1"/>
    <col min="6395" max="6395" width="17.140625" customWidth="1"/>
    <col min="6636" max="6636" width="108" customWidth="1"/>
    <col min="6637" max="6638" width="19.7109375" customWidth="1"/>
    <col min="6639" max="6639" width="18.7109375" customWidth="1"/>
    <col min="6640" max="6650" width="0" hidden="1" customWidth="1"/>
    <col min="6651" max="6651" width="17.140625" customWidth="1"/>
    <col min="6892" max="6892" width="108" customWidth="1"/>
    <col min="6893" max="6894" width="19.7109375" customWidth="1"/>
    <col min="6895" max="6895" width="18.7109375" customWidth="1"/>
    <col min="6896" max="6906" width="0" hidden="1" customWidth="1"/>
    <col min="6907" max="6907" width="17.140625" customWidth="1"/>
    <col min="7148" max="7148" width="108" customWidth="1"/>
    <col min="7149" max="7150" width="19.7109375" customWidth="1"/>
    <col min="7151" max="7151" width="18.7109375" customWidth="1"/>
    <col min="7152" max="7162" width="0" hidden="1" customWidth="1"/>
    <col min="7163" max="7163" width="17.140625" customWidth="1"/>
    <col min="7404" max="7404" width="108" customWidth="1"/>
    <col min="7405" max="7406" width="19.7109375" customWidth="1"/>
    <col min="7407" max="7407" width="18.7109375" customWidth="1"/>
    <col min="7408" max="7418" width="0" hidden="1" customWidth="1"/>
    <col min="7419" max="7419" width="17.140625" customWidth="1"/>
    <col min="7660" max="7660" width="108" customWidth="1"/>
    <col min="7661" max="7662" width="19.7109375" customWidth="1"/>
    <col min="7663" max="7663" width="18.7109375" customWidth="1"/>
    <col min="7664" max="7674" width="0" hidden="1" customWidth="1"/>
    <col min="7675" max="7675" width="17.140625" customWidth="1"/>
    <col min="7916" max="7916" width="108" customWidth="1"/>
    <col min="7917" max="7918" width="19.7109375" customWidth="1"/>
    <col min="7919" max="7919" width="18.7109375" customWidth="1"/>
    <col min="7920" max="7930" width="0" hidden="1" customWidth="1"/>
    <col min="7931" max="7931" width="17.140625" customWidth="1"/>
    <col min="8172" max="8172" width="108" customWidth="1"/>
    <col min="8173" max="8174" width="19.7109375" customWidth="1"/>
    <col min="8175" max="8175" width="18.7109375" customWidth="1"/>
    <col min="8176" max="8186" width="0" hidden="1" customWidth="1"/>
    <col min="8187" max="8187" width="17.140625" customWidth="1"/>
    <col min="8428" max="8428" width="108" customWidth="1"/>
    <col min="8429" max="8430" width="19.7109375" customWidth="1"/>
    <col min="8431" max="8431" width="18.7109375" customWidth="1"/>
    <col min="8432" max="8442" width="0" hidden="1" customWidth="1"/>
    <col min="8443" max="8443" width="17.140625" customWidth="1"/>
    <col min="8684" max="8684" width="108" customWidth="1"/>
    <col min="8685" max="8686" width="19.7109375" customWidth="1"/>
    <col min="8687" max="8687" width="18.7109375" customWidth="1"/>
    <col min="8688" max="8698" width="0" hidden="1" customWidth="1"/>
    <col min="8699" max="8699" width="17.140625" customWidth="1"/>
    <col min="8940" max="8940" width="108" customWidth="1"/>
    <col min="8941" max="8942" width="19.7109375" customWidth="1"/>
    <col min="8943" max="8943" width="18.7109375" customWidth="1"/>
    <col min="8944" max="8954" width="0" hidden="1" customWidth="1"/>
    <col min="8955" max="8955" width="17.140625" customWidth="1"/>
    <col min="9196" max="9196" width="108" customWidth="1"/>
    <col min="9197" max="9198" width="19.7109375" customWidth="1"/>
    <col min="9199" max="9199" width="18.7109375" customWidth="1"/>
    <col min="9200" max="9210" width="0" hidden="1" customWidth="1"/>
    <col min="9211" max="9211" width="17.140625" customWidth="1"/>
    <col min="9452" max="9452" width="108" customWidth="1"/>
    <col min="9453" max="9454" width="19.7109375" customWidth="1"/>
    <col min="9455" max="9455" width="18.7109375" customWidth="1"/>
    <col min="9456" max="9466" width="0" hidden="1" customWidth="1"/>
    <col min="9467" max="9467" width="17.140625" customWidth="1"/>
    <col min="9708" max="9708" width="108" customWidth="1"/>
    <col min="9709" max="9710" width="19.7109375" customWidth="1"/>
    <col min="9711" max="9711" width="18.7109375" customWidth="1"/>
    <col min="9712" max="9722" width="0" hidden="1" customWidth="1"/>
    <col min="9723" max="9723" width="17.140625" customWidth="1"/>
    <col min="9964" max="9964" width="108" customWidth="1"/>
    <col min="9965" max="9966" width="19.7109375" customWidth="1"/>
    <col min="9967" max="9967" width="18.7109375" customWidth="1"/>
    <col min="9968" max="9978" width="0" hidden="1" customWidth="1"/>
    <col min="9979" max="9979" width="17.140625" customWidth="1"/>
    <col min="10220" max="10220" width="108" customWidth="1"/>
    <col min="10221" max="10222" width="19.7109375" customWidth="1"/>
    <col min="10223" max="10223" width="18.7109375" customWidth="1"/>
    <col min="10224" max="10234" width="0" hidden="1" customWidth="1"/>
    <col min="10235" max="10235" width="17.140625" customWidth="1"/>
    <col min="10476" max="10476" width="108" customWidth="1"/>
    <col min="10477" max="10478" width="19.7109375" customWidth="1"/>
    <col min="10479" max="10479" width="18.7109375" customWidth="1"/>
    <col min="10480" max="10490" width="0" hidden="1" customWidth="1"/>
    <col min="10491" max="10491" width="17.140625" customWidth="1"/>
    <col min="10732" max="10732" width="108" customWidth="1"/>
    <col min="10733" max="10734" width="19.7109375" customWidth="1"/>
    <col min="10735" max="10735" width="18.7109375" customWidth="1"/>
    <col min="10736" max="10746" width="0" hidden="1" customWidth="1"/>
    <col min="10747" max="10747" width="17.140625" customWidth="1"/>
    <col min="10988" max="10988" width="108" customWidth="1"/>
    <col min="10989" max="10990" width="19.7109375" customWidth="1"/>
    <col min="10991" max="10991" width="18.7109375" customWidth="1"/>
    <col min="10992" max="11002" width="0" hidden="1" customWidth="1"/>
    <col min="11003" max="11003" width="17.140625" customWidth="1"/>
    <col min="11244" max="11244" width="108" customWidth="1"/>
    <col min="11245" max="11246" width="19.7109375" customWidth="1"/>
    <col min="11247" max="11247" width="18.7109375" customWidth="1"/>
    <col min="11248" max="11258" width="0" hidden="1" customWidth="1"/>
    <col min="11259" max="11259" width="17.140625" customWidth="1"/>
    <col min="11500" max="11500" width="108" customWidth="1"/>
    <col min="11501" max="11502" width="19.7109375" customWidth="1"/>
    <col min="11503" max="11503" width="18.7109375" customWidth="1"/>
    <col min="11504" max="11514" width="0" hidden="1" customWidth="1"/>
    <col min="11515" max="11515" width="17.140625" customWidth="1"/>
    <col min="11756" max="11756" width="108" customWidth="1"/>
    <col min="11757" max="11758" width="19.7109375" customWidth="1"/>
    <col min="11759" max="11759" width="18.7109375" customWidth="1"/>
    <col min="11760" max="11770" width="0" hidden="1" customWidth="1"/>
    <col min="11771" max="11771" width="17.140625" customWidth="1"/>
    <col min="12012" max="12012" width="108" customWidth="1"/>
    <col min="12013" max="12014" width="19.7109375" customWidth="1"/>
    <col min="12015" max="12015" width="18.7109375" customWidth="1"/>
    <col min="12016" max="12026" width="0" hidden="1" customWidth="1"/>
    <col min="12027" max="12027" width="17.140625" customWidth="1"/>
    <col min="12268" max="12268" width="108" customWidth="1"/>
    <col min="12269" max="12270" width="19.7109375" customWidth="1"/>
    <col min="12271" max="12271" width="18.7109375" customWidth="1"/>
    <col min="12272" max="12282" width="0" hidden="1" customWidth="1"/>
    <col min="12283" max="12283" width="17.140625" customWidth="1"/>
    <col min="12524" max="12524" width="108" customWidth="1"/>
    <col min="12525" max="12526" width="19.7109375" customWidth="1"/>
    <col min="12527" max="12527" width="18.7109375" customWidth="1"/>
    <col min="12528" max="12538" width="0" hidden="1" customWidth="1"/>
    <col min="12539" max="12539" width="17.140625" customWidth="1"/>
    <col min="12780" max="12780" width="108" customWidth="1"/>
    <col min="12781" max="12782" width="19.7109375" customWidth="1"/>
    <col min="12783" max="12783" width="18.7109375" customWidth="1"/>
    <col min="12784" max="12794" width="0" hidden="1" customWidth="1"/>
    <col min="12795" max="12795" width="17.140625" customWidth="1"/>
    <col min="13036" max="13036" width="108" customWidth="1"/>
    <col min="13037" max="13038" width="19.7109375" customWidth="1"/>
    <col min="13039" max="13039" width="18.7109375" customWidth="1"/>
    <col min="13040" max="13050" width="0" hidden="1" customWidth="1"/>
    <col min="13051" max="13051" width="17.140625" customWidth="1"/>
    <col min="13292" max="13292" width="108" customWidth="1"/>
    <col min="13293" max="13294" width="19.7109375" customWidth="1"/>
    <col min="13295" max="13295" width="18.7109375" customWidth="1"/>
    <col min="13296" max="13306" width="0" hidden="1" customWidth="1"/>
    <col min="13307" max="13307" width="17.140625" customWidth="1"/>
    <col min="13548" max="13548" width="108" customWidth="1"/>
    <col min="13549" max="13550" width="19.7109375" customWidth="1"/>
    <col min="13551" max="13551" width="18.7109375" customWidth="1"/>
    <col min="13552" max="13562" width="0" hidden="1" customWidth="1"/>
    <col min="13563" max="13563" width="17.140625" customWidth="1"/>
    <col min="13804" max="13804" width="108" customWidth="1"/>
    <col min="13805" max="13806" width="19.7109375" customWidth="1"/>
    <col min="13807" max="13807" width="18.7109375" customWidth="1"/>
    <col min="13808" max="13818" width="0" hidden="1" customWidth="1"/>
    <col min="13819" max="13819" width="17.140625" customWidth="1"/>
    <col min="14060" max="14060" width="108" customWidth="1"/>
    <col min="14061" max="14062" width="19.7109375" customWidth="1"/>
    <col min="14063" max="14063" width="18.7109375" customWidth="1"/>
    <col min="14064" max="14074" width="0" hidden="1" customWidth="1"/>
    <col min="14075" max="14075" width="17.140625" customWidth="1"/>
    <col min="14316" max="14316" width="108" customWidth="1"/>
    <col min="14317" max="14318" width="19.7109375" customWidth="1"/>
    <col min="14319" max="14319" width="18.7109375" customWidth="1"/>
    <col min="14320" max="14330" width="0" hidden="1" customWidth="1"/>
    <col min="14331" max="14331" width="17.140625" customWidth="1"/>
    <col min="14572" max="14572" width="108" customWidth="1"/>
    <col min="14573" max="14574" width="19.7109375" customWidth="1"/>
    <col min="14575" max="14575" width="18.7109375" customWidth="1"/>
    <col min="14576" max="14586" width="0" hidden="1" customWidth="1"/>
    <col min="14587" max="14587" width="17.140625" customWidth="1"/>
    <col min="14828" max="14828" width="108" customWidth="1"/>
    <col min="14829" max="14830" width="19.7109375" customWidth="1"/>
    <col min="14831" max="14831" width="18.7109375" customWidth="1"/>
    <col min="14832" max="14842" width="0" hidden="1" customWidth="1"/>
    <col min="14843" max="14843" width="17.140625" customWidth="1"/>
    <col min="15084" max="15084" width="108" customWidth="1"/>
    <col min="15085" max="15086" width="19.7109375" customWidth="1"/>
    <col min="15087" max="15087" width="18.7109375" customWidth="1"/>
    <col min="15088" max="15098" width="0" hidden="1" customWidth="1"/>
    <col min="15099" max="15099" width="17.140625" customWidth="1"/>
    <col min="15340" max="15340" width="108" customWidth="1"/>
    <col min="15341" max="15342" width="19.7109375" customWidth="1"/>
    <col min="15343" max="15343" width="18.7109375" customWidth="1"/>
    <col min="15344" max="15354" width="0" hidden="1" customWidth="1"/>
    <col min="15355" max="15355" width="17.140625" customWidth="1"/>
    <col min="15596" max="15596" width="108" customWidth="1"/>
    <col min="15597" max="15598" width="19.7109375" customWidth="1"/>
    <col min="15599" max="15599" width="18.7109375" customWidth="1"/>
    <col min="15600" max="15610" width="0" hidden="1" customWidth="1"/>
    <col min="15611" max="15611" width="17.140625" customWidth="1"/>
    <col min="15852" max="15852" width="108" customWidth="1"/>
    <col min="15853" max="15854" width="19.7109375" customWidth="1"/>
    <col min="15855" max="15855" width="18.7109375" customWidth="1"/>
    <col min="15856" max="15866" width="0" hidden="1" customWidth="1"/>
    <col min="15867" max="15867" width="17.140625" customWidth="1"/>
    <col min="16108" max="16108" width="108" customWidth="1"/>
    <col min="16109" max="16110" width="19.7109375" customWidth="1"/>
    <col min="16111" max="16111" width="18.7109375" customWidth="1"/>
    <col min="16112" max="16122" width="0" hidden="1" customWidth="1"/>
    <col min="16123" max="16123" width="17.140625" customWidth="1"/>
  </cols>
  <sheetData>
    <row r="7" spans="1:13" ht="18.75" customHeight="1" x14ac:dyDescent="0.25">
      <c r="A7" s="50" t="s">
        <v>0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</row>
    <row r="8" spans="1:13" ht="18.75" x14ac:dyDescent="0.25">
      <c r="A8" s="50" t="s">
        <v>1</v>
      </c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</row>
    <row r="9" spans="1:13" ht="18.75" customHeight="1" x14ac:dyDescent="0.25">
      <c r="A9" s="51" t="s">
        <v>90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</row>
    <row r="10" spans="1:13" x14ac:dyDescent="0.25">
      <c r="A10" s="51" t="s">
        <v>2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</row>
    <row r="12" spans="1:13" ht="31.5" customHeight="1" x14ac:dyDescent="0.25">
      <c r="A12" s="44" t="s">
        <v>3</v>
      </c>
      <c r="B12" s="52" t="s">
        <v>4</v>
      </c>
      <c r="C12" s="52" t="s">
        <v>5</v>
      </c>
      <c r="D12" s="52" t="s">
        <v>6</v>
      </c>
      <c r="E12" s="52"/>
      <c r="F12" s="52"/>
      <c r="G12" s="52"/>
      <c r="H12" s="52"/>
      <c r="I12" s="52"/>
      <c r="J12" s="52"/>
      <c r="K12" s="52"/>
      <c r="L12" s="52"/>
      <c r="M12" s="54" t="s">
        <v>7</v>
      </c>
    </row>
    <row r="13" spans="1:13" ht="15.75" x14ac:dyDescent="0.25">
      <c r="A13" s="13"/>
      <c r="B13" s="53"/>
      <c r="C13" s="53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14" t="s">
        <v>96</v>
      </c>
      <c r="K13" s="14" t="s">
        <v>97</v>
      </c>
      <c r="L13" s="14" t="s">
        <v>100</v>
      </c>
      <c r="M13" s="55"/>
    </row>
    <row r="14" spans="1:13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6"/>
    </row>
    <row r="15" spans="1:13" x14ac:dyDescent="0.25">
      <c r="A15" s="17" t="s">
        <v>10</v>
      </c>
      <c r="B15" s="18">
        <f>SUM(B16:B18)</f>
        <v>5020714334</v>
      </c>
      <c r="C15" s="18">
        <f>SUM(C16:C18)</f>
        <v>5479728985.1100006</v>
      </c>
      <c r="D15" s="18">
        <f t="shared" ref="D15:M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L15" si="3">SUM(H16:H18)</f>
        <v>388978248.78999978</v>
      </c>
      <c r="I15" s="18">
        <f t="shared" ref="I15:K15" si="4">SUM(I16:I18)</f>
        <v>672149128.83000016</v>
      </c>
      <c r="J15" s="18">
        <f t="shared" si="4"/>
        <v>454626161.51000017</v>
      </c>
      <c r="K15" s="18">
        <f t="shared" si="4"/>
        <v>436684549.44999987</v>
      </c>
      <c r="L15" s="18">
        <f t="shared" si="3"/>
        <v>428151006.87000012</v>
      </c>
      <c r="M15" s="19">
        <f t="shared" si="0"/>
        <v>3884128607.1999998</v>
      </c>
    </row>
    <row r="16" spans="1:13" x14ac:dyDescent="0.25">
      <c r="A16" s="20" t="s">
        <v>11</v>
      </c>
      <c r="B16" s="21">
        <v>3853917853</v>
      </c>
      <c r="C16" s="21">
        <v>4040392625.0999999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1">
        <v>355088234.15999985</v>
      </c>
      <c r="L16" s="21">
        <v>347912035.09000015</v>
      </c>
      <c r="M16" s="22">
        <f>SUM(D16:L16)</f>
        <v>2910655616.2600002</v>
      </c>
    </row>
    <row r="17" spans="1:13" x14ac:dyDescent="0.25">
      <c r="A17" s="20" t="s">
        <v>12</v>
      </c>
      <c r="B17" s="21">
        <v>625539822</v>
      </c>
      <c r="C17" s="21">
        <v>727997783.20000005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1">
        <v>27115494.790000021</v>
      </c>
      <c r="L17" s="21">
        <v>26876658.709999979</v>
      </c>
      <c r="M17" s="22">
        <f t="shared" ref="M17:M18" si="5">SUM(D17:L17)</f>
        <v>527282254.94999999</v>
      </c>
    </row>
    <row r="18" spans="1:13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1">
        <v>54480820.5</v>
      </c>
      <c r="L18" s="21">
        <v>53362313.069999993</v>
      </c>
      <c r="M18" s="22">
        <f t="shared" si="5"/>
        <v>446190735.99000001</v>
      </c>
    </row>
    <row r="19" spans="1:13" x14ac:dyDescent="0.25">
      <c r="A19" s="17" t="s">
        <v>14</v>
      </c>
      <c r="B19" s="23">
        <f>SUM(B20:B28)</f>
        <v>1322019695</v>
      </c>
      <c r="C19" s="23">
        <f>SUM(C20:C28)</f>
        <v>2025945513.0799999</v>
      </c>
      <c r="D19" s="23">
        <f t="shared" ref="D19:M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L19" si="9">SUM(H20:H28)</f>
        <v>116449349.34999999</v>
      </c>
      <c r="I19" s="23">
        <f t="shared" ref="I19:K19" si="10">SUM(I20:I28)</f>
        <v>174799844.20999998</v>
      </c>
      <c r="J19" s="23">
        <f t="shared" si="10"/>
        <v>113832151.85000005</v>
      </c>
      <c r="K19" s="23">
        <f t="shared" si="10"/>
        <v>110665682.43999994</v>
      </c>
      <c r="L19" s="23">
        <f t="shared" si="9"/>
        <v>363534317.21999997</v>
      </c>
      <c r="M19" s="24">
        <f t="shared" si="6"/>
        <v>1395732390.5099998</v>
      </c>
    </row>
    <row r="20" spans="1:13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3">
        <v>2556320.5799999982</v>
      </c>
      <c r="L20" s="3">
        <v>3849151.5500000007</v>
      </c>
      <c r="M20" s="22">
        <f t="shared" ref="M20:M28" si="11">SUM(D20:L20)</f>
        <v>18693412.34</v>
      </c>
    </row>
    <row r="21" spans="1:13" x14ac:dyDescent="0.25">
      <c r="A21" s="20" t="s">
        <v>16</v>
      </c>
      <c r="B21" s="25">
        <v>3582980</v>
      </c>
      <c r="C21" s="26">
        <v>2621267.5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5">
        <v>0</v>
      </c>
      <c r="L21" s="25">
        <v>0</v>
      </c>
      <c r="M21" s="22">
        <f t="shared" si="11"/>
        <v>1212986.8999999999</v>
      </c>
    </row>
    <row r="22" spans="1:13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5">
        <v>0</v>
      </c>
      <c r="L22" s="25">
        <v>0</v>
      </c>
      <c r="M22" s="22">
        <f t="shared" si="11"/>
        <v>1335170</v>
      </c>
    </row>
    <row r="23" spans="1:13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5">
        <v>0</v>
      </c>
      <c r="L23" s="25">
        <v>0</v>
      </c>
      <c r="M23" s="22">
        <f t="shared" si="11"/>
        <v>3798381.33</v>
      </c>
    </row>
    <row r="24" spans="1:13" x14ac:dyDescent="0.25">
      <c r="A24" s="20" t="s">
        <v>19</v>
      </c>
      <c r="B24" s="25">
        <v>53651027</v>
      </c>
      <c r="C24" s="26">
        <v>70076199.329999998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3">
        <v>4257494.8199999966</v>
      </c>
      <c r="L24" s="3">
        <v>3547186.9400000051</v>
      </c>
      <c r="M24" s="22">
        <f t="shared" si="11"/>
        <v>41242976.700000003</v>
      </c>
    </row>
    <row r="25" spans="1:13" ht="18" customHeight="1" x14ac:dyDescent="0.25">
      <c r="A25" s="20" t="s">
        <v>20</v>
      </c>
      <c r="B25" s="25">
        <v>223000000</v>
      </c>
      <c r="C25" s="26">
        <v>277055883.11000001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3">
        <v>3484637.7999999989</v>
      </c>
      <c r="L25" s="3">
        <v>236427453.38</v>
      </c>
      <c r="M25" s="22">
        <f t="shared" si="11"/>
        <v>256464380.56</v>
      </c>
    </row>
    <row r="26" spans="1:13" ht="13.5" customHeight="1" x14ac:dyDescent="0.25">
      <c r="A26" s="20" t="s">
        <v>21</v>
      </c>
      <c r="B26" s="27">
        <v>168356378</v>
      </c>
      <c r="C26" s="26">
        <v>540438232.52999997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3">
        <v>17306470.199999988</v>
      </c>
      <c r="L26" s="3">
        <v>36240460.74000001</v>
      </c>
      <c r="M26" s="22">
        <f t="shared" si="11"/>
        <v>235921141.46000001</v>
      </c>
    </row>
    <row r="27" spans="1:13" x14ac:dyDescent="0.25">
      <c r="A27" s="20" t="s">
        <v>22</v>
      </c>
      <c r="B27" s="27">
        <v>7750000</v>
      </c>
      <c r="C27" s="26">
        <v>98350333.329999998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7">
        <v>96170</v>
      </c>
      <c r="L27" s="27">
        <v>85963.69999999553</v>
      </c>
      <c r="M27" s="22">
        <f t="shared" si="11"/>
        <v>62465071.049999997</v>
      </c>
    </row>
    <row r="28" spans="1:13" ht="15" customHeight="1" x14ac:dyDescent="0.25">
      <c r="A28" s="20" t="s">
        <v>23</v>
      </c>
      <c r="B28" s="28">
        <v>840210749</v>
      </c>
      <c r="C28" s="26">
        <v>1012942750.98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8">
        <v>82964589.039999962</v>
      </c>
      <c r="L28" s="28">
        <v>83384100.909999967</v>
      </c>
      <c r="M28" s="22">
        <f t="shared" si="11"/>
        <v>774598870.16999996</v>
      </c>
    </row>
    <row r="29" spans="1:13" x14ac:dyDescent="0.25">
      <c r="A29" s="17" t="s">
        <v>24</v>
      </c>
      <c r="B29" s="29">
        <f>SUM(B30:B38)</f>
        <v>240517792</v>
      </c>
      <c r="C29" s="29">
        <f>SUM(C30:C38)</f>
        <v>874612730.76999998</v>
      </c>
      <c r="D29" s="29">
        <f t="shared" ref="D29:M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L29" si="15">SUM(H30:H38)</f>
        <v>23636857.109999973</v>
      </c>
      <c r="I29" s="29">
        <f t="shared" ref="I29:K29" si="16">SUM(I30:I38)</f>
        <v>20308908.280000012</v>
      </c>
      <c r="J29" s="29">
        <f t="shared" si="16"/>
        <v>11383618.139999986</v>
      </c>
      <c r="K29" s="29">
        <f t="shared" si="16"/>
        <v>33855628.740000017</v>
      </c>
      <c r="L29" s="29">
        <f t="shared" si="15"/>
        <v>18018260.680000007</v>
      </c>
      <c r="M29" s="30">
        <f t="shared" si="12"/>
        <v>381877208.95000005</v>
      </c>
    </row>
    <row r="30" spans="1:13" x14ac:dyDescent="0.25">
      <c r="A30" s="31" t="s">
        <v>25</v>
      </c>
      <c r="B30" s="3">
        <v>1327700</v>
      </c>
      <c r="C30" s="3">
        <v>1592480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3">
        <v>0</v>
      </c>
      <c r="L30" s="3">
        <v>40080</v>
      </c>
      <c r="M30" s="22">
        <f t="shared" ref="M30:M38" si="17">SUM(D30:L30)</f>
        <v>998766.7</v>
      </c>
    </row>
    <row r="31" spans="1:13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3">
        <v>0</v>
      </c>
      <c r="L31" s="3">
        <v>0</v>
      </c>
      <c r="M31" s="22">
        <f t="shared" si="17"/>
        <v>23831020.399999999</v>
      </c>
    </row>
    <row r="32" spans="1:13" x14ac:dyDescent="0.25">
      <c r="A32" s="31" t="s">
        <v>27</v>
      </c>
      <c r="B32" s="3">
        <v>2589627</v>
      </c>
      <c r="C32" s="3">
        <v>18784205.300000001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3">
        <v>0</v>
      </c>
      <c r="L32" s="3">
        <v>1492881.7199999997</v>
      </c>
      <c r="M32" s="22">
        <f t="shared" si="17"/>
        <v>8784987.9100000001</v>
      </c>
    </row>
    <row r="33" spans="1:13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3">
        <v>0</v>
      </c>
      <c r="L33" s="3">
        <v>166100</v>
      </c>
      <c r="M33" s="22">
        <f t="shared" si="17"/>
        <v>3524332.86</v>
      </c>
    </row>
    <row r="34" spans="1:13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3">
        <v>0</v>
      </c>
      <c r="L34" s="3">
        <v>0</v>
      </c>
      <c r="M34" s="22">
        <f t="shared" si="17"/>
        <v>2015402.31</v>
      </c>
    </row>
    <row r="35" spans="1:13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3">
        <v>58354.070000000298</v>
      </c>
      <c r="L35" s="3">
        <v>0</v>
      </c>
      <c r="M35" s="22">
        <f t="shared" si="17"/>
        <v>10271475.66</v>
      </c>
    </row>
    <row r="36" spans="1:13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3">
        <v>33300086.680000007</v>
      </c>
      <c r="L36" s="3">
        <v>0</v>
      </c>
      <c r="M36" s="22">
        <f t="shared" si="17"/>
        <v>163499323.56</v>
      </c>
    </row>
    <row r="37" spans="1:13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22">
        <f t="shared" si="17"/>
        <v>0</v>
      </c>
    </row>
    <row r="38" spans="1:13" x14ac:dyDescent="0.25">
      <c r="A38" s="31" t="s">
        <v>33</v>
      </c>
      <c r="B38" s="3">
        <v>39766400</v>
      </c>
      <c r="C38" s="3">
        <v>374514188.86000001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3">
        <v>497187.99000000954</v>
      </c>
      <c r="L38" s="3">
        <v>16319198.960000008</v>
      </c>
      <c r="M38" s="22">
        <f t="shared" si="17"/>
        <v>168951899.55000001</v>
      </c>
    </row>
    <row r="39" spans="1:13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M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L39" si="21">SUM(H40:H47)</f>
        <v>0</v>
      </c>
      <c r="I39" s="4">
        <f t="shared" ref="I39:K39" si="22">SUM(I40:I47)</f>
        <v>0</v>
      </c>
      <c r="J39" s="4">
        <f t="shared" si="22"/>
        <v>0</v>
      </c>
      <c r="K39" s="4">
        <f t="shared" si="22"/>
        <v>0</v>
      </c>
      <c r="L39" s="4">
        <f t="shared" si="21"/>
        <v>0</v>
      </c>
      <c r="M39" s="32">
        <f t="shared" si="18"/>
        <v>0</v>
      </c>
    </row>
    <row r="40" spans="1:13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22">
        <f t="shared" ref="M40:M55" si="23">SUM(D40:L40)</f>
        <v>0</v>
      </c>
    </row>
    <row r="41" spans="1:13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22">
        <f t="shared" si="23"/>
        <v>0</v>
      </c>
    </row>
    <row r="42" spans="1:13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22">
        <f t="shared" si="23"/>
        <v>0</v>
      </c>
    </row>
    <row r="43" spans="1:13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22">
        <f t="shared" si="23"/>
        <v>0</v>
      </c>
    </row>
    <row r="44" spans="1:13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22">
        <f t="shared" si="23"/>
        <v>0</v>
      </c>
    </row>
    <row r="45" spans="1:13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22">
        <f t="shared" si="23"/>
        <v>0</v>
      </c>
    </row>
    <row r="46" spans="1:13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22">
        <f t="shared" si="23"/>
        <v>0</v>
      </c>
    </row>
    <row r="47" spans="1:13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22">
        <f t="shared" si="23"/>
        <v>0</v>
      </c>
    </row>
    <row r="48" spans="1:13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L48" si="27">SUM(H49:H55)</f>
        <v>0</v>
      </c>
      <c r="I48" s="4">
        <f t="shared" ref="I48:K48" si="28">SUM(I49:I55)</f>
        <v>0</v>
      </c>
      <c r="J48" s="4">
        <f t="shared" si="28"/>
        <v>0</v>
      </c>
      <c r="K48" s="4">
        <f t="shared" si="28"/>
        <v>0</v>
      </c>
      <c r="L48" s="4">
        <f t="shared" si="27"/>
        <v>0</v>
      </c>
      <c r="M48" s="22">
        <f t="shared" si="23"/>
        <v>0</v>
      </c>
    </row>
    <row r="49" spans="1:13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22">
        <f t="shared" si="23"/>
        <v>0</v>
      </c>
    </row>
    <row r="50" spans="1:13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22">
        <f t="shared" si="23"/>
        <v>0</v>
      </c>
    </row>
    <row r="51" spans="1:13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22">
        <f t="shared" si="23"/>
        <v>0</v>
      </c>
    </row>
    <row r="52" spans="1:13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22">
        <f t="shared" si="23"/>
        <v>0</v>
      </c>
    </row>
    <row r="53" spans="1:13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22">
        <f t="shared" si="23"/>
        <v>0</v>
      </c>
    </row>
    <row r="54" spans="1:13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22">
        <f t="shared" si="23"/>
        <v>0</v>
      </c>
    </row>
    <row r="55" spans="1:13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22">
        <f t="shared" si="23"/>
        <v>0</v>
      </c>
    </row>
    <row r="56" spans="1:13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M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L56" si="32">SUM(H57:H65)</f>
        <v>583287.80999999959</v>
      </c>
      <c r="I56" s="34">
        <f t="shared" ref="I56:K56" si="33">SUM(I57:I65)</f>
        <v>6682566.5600000005</v>
      </c>
      <c r="J56" s="34">
        <f t="shared" si="33"/>
        <v>5732272.3399999999</v>
      </c>
      <c r="K56" s="34">
        <f t="shared" si="33"/>
        <v>1319834.3400000003</v>
      </c>
      <c r="L56" s="34">
        <f t="shared" si="32"/>
        <v>53994731.670000002</v>
      </c>
      <c r="M56" s="35">
        <f t="shared" si="29"/>
        <v>72303321.209999993</v>
      </c>
    </row>
    <row r="57" spans="1:13" ht="15" customHeight="1" x14ac:dyDescent="0.25">
      <c r="A57" s="31" t="s">
        <v>52</v>
      </c>
      <c r="B57" s="3">
        <v>24217358</v>
      </c>
      <c r="C57" s="3">
        <v>26816949.039999999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3">
        <v>0</v>
      </c>
      <c r="L57" s="3">
        <v>0</v>
      </c>
      <c r="M57" s="22">
        <f t="shared" ref="M57:M65" si="34">SUM(D57:L57)</f>
        <v>8534458.8499999996</v>
      </c>
    </row>
    <row r="58" spans="1:13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22">
        <f t="shared" si="34"/>
        <v>0</v>
      </c>
    </row>
    <row r="59" spans="1:13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3">
        <v>1143715.0000000005</v>
      </c>
      <c r="L59" s="3">
        <v>155731.6799999997</v>
      </c>
      <c r="M59" s="22">
        <f t="shared" si="34"/>
        <v>5217174.12</v>
      </c>
    </row>
    <row r="60" spans="1:13" x14ac:dyDescent="0.25">
      <c r="A60" s="31" t="s">
        <v>55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3">
        <v>0</v>
      </c>
      <c r="K60" s="3">
        <v>0</v>
      </c>
      <c r="L60" s="3">
        <v>53741000</v>
      </c>
      <c r="M60" s="22">
        <f t="shared" si="34"/>
        <v>57723500</v>
      </c>
    </row>
    <row r="61" spans="1:13" x14ac:dyDescent="0.25">
      <c r="A61" s="31" t="s">
        <v>56</v>
      </c>
      <c r="B61" s="3">
        <v>3300000</v>
      </c>
      <c r="C61" s="3">
        <v>16626448.91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3">
        <v>174108.91000000003</v>
      </c>
      <c r="K61" s="3">
        <v>176119.33999999997</v>
      </c>
      <c r="L61" s="3">
        <v>97999.989999999991</v>
      </c>
      <c r="M61" s="22">
        <f t="shared" si="34"/>
        <v>828188.24</v>
      </c>
    </row>
    <row r="62" spans="1:13" x14ac:dyDescent="0.25">
      <c r="A62" s="31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22">
        <f t="shared" si="34"/>
        <v>0</v>
      </c>
    </row>
    <row r="63" spans="1:13" x14ac:dyDescent="0.25">
      <c r="A63" s="31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22">
        <f t="shared" si="34"/>
        <v>0</v>
      </c>
    </row>
    <row r="64" spans="1:13" x14ac:dyDescent="0.25">
      <c r="A64" s="31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22">
        <f t="shared" si="34"/>
        <v>0</v>
      </c>
    </row>
    <row r="65" spans="1:13" x14ac:dyDescent="0.25">
      <c r="A65" s="31" t="s">
        <v>60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22">
        <f t="shared" si="34"/>
        <v>0</v>
      </c>
    </row>
    <row r="66" spans="1:13" x14ac:dyDescent="0.25">
      <c r="A66" s="33" t="s">
        <v>61</v>
      </c>
      <c r="B66" s="34">
        <f>SUM(B67:B67)</f>
        <v>458511661</v>
      </c>
      <c r="C66" s="34">
        <f>SUM(C67:C67)</f>
        <v>22342086.07</v>
      </c>
      <c r="D66" s="34">
        <f t="shared" ref="D66:M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4">
        <f t="shared" si="35"/>
        <v>0</v>
      </c>
      <c r="L66" s="34">
        <f t="shared" si="35"/>
        <v>0</v>
      </c>
      <c r="M66" s="35">
        <f t="shared" si="35"/>
        <v>0</v>
      </c>
    </row>
    <row r="67" spans="1:13" x14ac:dyDescent="0.25">
      <c r="A67" s="31" t="s">
        <v>62</v>
      </c>
      <c r="B67" s="3">
        <v>458511661</v>
      </c>
      <c r="C67" s="3">
        <v>22342086.07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22">
        <f t="shared" ref="M67:M70" si="36">SUM(D67:L67)</f>
        <v>0</v>
      </c>
    </row>
    <row r="68" spans="1:13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22">
        <f t="shared" si="36"/>
        <v>0</v>
      </c>
    </row>
    <row r="69" spans="1:13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22">
        <f t="shared" si="36"/>
        <v>0</v>
      </c>
    </row>
    <row r="70" spans="1:13" ht="30" x14ac:dyDescent="0.25">
      <c r="A70" s="31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22">
        <f t="shared" si="36"/>
        <v>0</v>
      </c>
    </row>
    <row r="71" spans="1:13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M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" si="40">H72+H73</f>
        <v>0</v>
      </c>
      <c r="I71" s="34">
        <f t="shared" ref="I71:K71" si="41">I72+I73</f>
        <v>0</v>
      </c>
      <c r="J71" s="34">
        <f t="shared" si="41"/>
        <v>0</v>
      </c>
      <c r="K71" s="34">
        <f t="shared" si="41"/>
        <v>0</v>
      </c>
      <c r="L71" s="34">
        <f t="shared" ref="L71" si="42">L72+L73</f>
        <v>0</v>
      </c>
      <c r="M71" s="35">
        <f t="shared" si="37"/>
        <v>0</v>
      </c>
    </row>
    <row r="72" spans="1:13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22">
        <f t="shared" ref="M72:M73" si="43">SUM(D72:L72)</f>
        <v>0</v>
      </c>
    </row>
    <row r="73" spans="1:13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22">
        <f t="shared" si="43"/>
        <v>0</v>
      </c>
    </row>
    <row r="74" spans="1:13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M74" si="44">SUM(D75:D77)</f>
        <v>0</v>
      </c>
      <c r="E74" s="4">
        <f t="shared" ref="E74:G74" si="45">SUM(E75:E77)</f>
        <v>0</v>
      </c>
      <c r="F74" s="4">
        <f t="shared" ref="F74" si="46">SUM(F75:F77)</f>
        <v>0</v>
      </c>
      <c r="G74" s="4">
        <f t="shared" si="45"/>
        <v>0</v>
      </c>
      <c r="H74" s="4">
        <f t="shared" ref="H74" si="47">SUM(H75:H77)</f>
        <v>0</v>
      </c>
      <c r="I74" s="4">
        <f t="shared" ref="I74:K74" si="48">SUM(I75:I77)</f>
        <v>0</v>
      </c>
      <c r="J74" s="4">
        <f t="shared" si="48"/>
        <v>0</v>
      </c>
      <c r="K74" s="4">
        <f t="shared" si="48"/>
        <v>0</v>
      </c>
      <c r="L74" s="4">
        <f t="shared" ref="L74" si="49">SUM(L75:L77)</f>
        <v>0</v>
      </c>
      <c r="M74" s="32">
        <f t="shared" si="44"/>
        <v>0</v>
      </c>
    </row>
    <row r="75" spans="1:13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22">
        <f t="shared" ref="M75:M77" si="50">SUM(D75:L75)</f>
        <v>0</v>
      </c>
    </row>
    <row r="76" spans="1:13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22">
        <f t="shared" si="50"/>
        <v>0</v>
      </c>
    </row>
    <row r="77" spans="1:13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22">
        <f t="shared" si="50"/>
        <v>0</v>
      </c>
    </row>
    <row r="78" spans="1:13" ht="16.5" customHeight="1" x14ac:dyDescent="0.25">
      <c r="A78" s="45" t="s">
        <v>87</v>
      </c>
      <c r="B78" s="46">
        <f>B74+B71+B66+B56+B48+B39+B29+B19+B15</f>
        <v>7256831790</v>
      </c>
      <c r="C78" s="46">
        <f>C74+C71+C66+C56+C48+C39+C29+C19+C15</f>
        <v>8556809621.9800005</v>
      </c>
      <c r="D78" s="46">
        <f t="shared" ref="D78:M78" si="51">D74+D71+D66+D56+D48+D39+D29+D19+D15</f>
        <v>374721940.30000001</v>
      </c>
      <c r="E78" s="46">
        <f t="shared" ref="E78:G78" si="52">E74+E71+E66+E56+E48+E39+E29+E19+E15</f>
        <v>599390026.13000011</v>
      </c>
      <c r="F78" s="46">
        <f t="shared" ref="F78" si="53">F74+F71+F66+F56+F48+F39+F29+F19+F15</f>
        <v>734215998.11999989</v>
      </c>
      <c r="G78" s="46">
        <f t="shared" si="52"/>
        <v>590327157.13000011</v>
      </c>
      <c r="H78" s="46">
        <f t="shared" ref="H78:L78" si="54">H74+H71+H66+H56+H48+H39+H29+H19+H15</f>
        <v>529647743.05999976</v>
      </c>
      <c r="I78" s="46">
        <f t="shared" si="54"/>
        <v>873940447.88000011</v>
      </c>
      <c r="J78" s="46">
        <f t="shared" ref="J78:K78" si="55">J74+J71+J66+J56+J48+J39+J29+J19+J15</f>
        <v>585574203.84000015</v>
      </c>
      <c r="K78" s="46">
        <f t="shared" si="55"/>
        <v>582525694.96999979</v>
      </c>
      <c r="L78" s="46">
        <f t="shared" si="54"/>
        <v>863698316.44000006</v>
      </c>
      <c r="M78" s="47">
        <f t="shared" si="51"/>
        <v>5734041527.8699999</v>
      </c>
    </row>
    <row r="79" spans="1:13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39"/>
    </row>
    <row r="80" spans="1:13" ht="16.5" customHeight="1" x14ac:dyDescent="0.25">
      <c r="A80" s="33" t="s">
        <v>74</v>
      </c>
      <c r="B80" s="4">
        <f>SUM(B81:B82)</f>
        <v>0</v>
      </c>
      <c r="C80" s="4">
        <f t="shared" ref="C80:M80" si="56">SUM(C81:C82)</f>
        <v>0</v>
      </c>
      <c r="D80" s="4">
        <f t="shared" si="56"/>
        <v>0</v>
      </c>
      <c r="E80" s="4">
        <f t="shared" ref="E80:G80" si="57">SUM(E81:E82)</f>
        <v>0</v>
      </c>
      <c r="F80" s="4">
        <f t="shared" ref="F80" si="58">SUM(F81:F82)</f>
        <v>0</v>
      </c>
      <c r="G80" s="4">
        <f t="shared" si="57"/>
        <v>0</v>
      </c>
      <c r="H80" s="4">
        <f t="shared" ref="H80" si="59">SUM(H81:H82)</f>
        <v>0</v>
      </c>
      <c r="I80" s="4">
        <f t="shared" ref="I80:L80" si="60">SUM(I81:I82)</f>
        <v>0</v>
      </c>
      <c r="J80" s="4">
        <f t="shared" ref="J80:K80" si="61">SUM(J81:J82)</f>
        <v>0</v>
      </c>
      <c r="K80" s="4">
        <f t="shared" si="61"/>
        <v>0</v>
      </c>
      <c r="L80" s="4">
        <f t="shared" si="60"/>
        <v>0</v>
      </c>
      <c r="M80" s="32">
        <f t="shared" si="56"/>
        <v>0</v>
      </c>
    </row>
    <row r="81" spans="1:13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/>
      <c r="M81" s="22">
        <f t="shared" ref="M81:M82" si="62">SUM(D81:L81)</f>
        <v>0</v>
      </c>
    </row>
    <row r="82" spans="1:13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/>
      <c r="M82" s="22">
        <f t="shared" si="62"/>
        <v>0</v>
      </c>
    </row>
    <row r="83" spans="1:13" ht="16.5" customHeight="1" x14ac:dyDescent="0.25">
      <c r="A83" s="33" t="s">
        <v>77</v>
      </c>
      <c r="B83" s="4">
        <f>SUM(B84:B85)</f>
        <v>0</v>
      </c>
      <c r="C83" s="4">
        <f t="shared" ref="C83:M83" si="63">SUM(C84:C85)</f>
        <v>0</v>
      </c>
      <c r="D83" s="4">
        <f t="shared" si="63"/>
        <v>0</v>
      </c>
      <c r="E83" s="4">
        <f t="shared" ref="E83:G83" si="64">SUM(E84:E85)</f>
        <v>0</v>
      </c>
      <c r="F83" s="4">
        <f t="shared" ref="F83" si="65">SUM(F84:F85)</f>
        <v>0</v>
      </c>
      <c r="G83" s="4">
        <f t="shared" si="64"/>
        <v>0</v>
      </c>
      <c r="H83" s="4">
        <f t="shared" ref="H83" si="66">SUM(H84:H85)</f>
        <v>0</v>
      </c>
      <c r="I83" s="4">
        <f t="shared" ref="I83:L83" si="67">SUM(I84:I85)</f>
        <v>0</v>
      </c>
      <c r="J83" s="4">
        <f t="shared" ref="J83:K83" si="68">SUM(J84:J85)</f>
        <v>0</v>
      </c>
      <c r="K83" s="4">
        <f t="shared" si="68"/>
        <v>0</v>
      </c>
      <c r="L83" s="4">
        <f t="shared" si="67"/>
        <v>0</v>
      </c>
      <c r="M83" s="32">
        <f t="shared" si="63"/>
        <v>0</v>
      </c>
    </row>
    <row r="84" spans="1:13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/>
      <c r="M84" s="22">
        <f t="shared" ref="M84:M85" si="69">SUM(D84:L84)</f>
        <v>0</v>
      </c>
    </row>
    <row r="85" spans="1:13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/>
      <c r="M85" s="22">
        <f t="shared" si="69"/>
        <v>0</v>
      </c>
    </row>
    <row r="86" spans="1:13" ht="16.5" customHeight="1" x14ac:dyDescent="0.25">
      <c r="A86" s="33" t="s">
        <v>80</v>
      </c>
      <c r="B86" s="4">
        <f>B87</f>
        <v>0</v>
      </c>
      <c r="C86" s="4">
        <f t="shared" ref="C86:M86" si="70">C87</f>
        <v>0</v>
      </c>
      <c r="D86" s="4">
        <f t="shared" si="70"/>
        <v>0</v>
      </c>
      <c r="E86" s="4">
        <f t="shared" si="70"/>
        <v>0</v>
      </c>
      <c r="F86" s="4">
        <f t="shared" si="70"/>
        <v>0</v>
      </c>
      <c r="G86" s="4">
        <f t="shared" si="70"/>
        <v>0</v>
      </c>
      <c r="H86" s="4">
        <f t="shared" si="70"/>
        <v>0</v>
      </c>
      <c r="I86" s="4">
        <f t="shared" si="70"/>
        <v>0</v>
      </c>
      <c r="J86" s="4">
        <f t="shared" si="70"/>
        <v>0</v>
      </c>
      <c r="K86" s="4">
        <f t="shared" si="70"/>
        <v>0</v>
      </c>
      <c r="L86" s="4">
        <f t="shared" si="70"/>
        <v>0</v>
      </c>
      <c r="M86" s="32">
        <f t="shared" si="70"/>
        <v>0</v>
      </c>
    </row>
    <row r="87" spans="1:13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/>
      <c r="M87" s="22">
        <f>SUM(D87:L87)</f>
        <v>0</v>
      </c>
    </row>
    <row r="88" spans="1:13" ht="16.5" customHeight="1" x14ac:dyDescent="0.25">
      <c r="A88" s="36" t="s">
        <v>88</v>
      </c>
      <c r="B88" s="37">
        <f>B86+B83+B80</f>
        <v>0</v>
      </c>
      <c r="C88" s="37">
        <f t="shared" ref="C88:M88" si="71">C86+C83+C80</f>
        <v>0</v>
      </c>
      <c r="D88" s="37">
        <f t="shared" si="71"/>
        <v>0</v>
      </c>
      <c r="E88" s="37">
        <f t="shared" ref="E88:G88" si="72">E86+E83+E80</f>
        <v>0</v>
      </c>
      <c r="F88" s="37">
        <f t="shared" ref="F88" si="73">F86+F83+F80</f>
        <v>0</v>
      </c>
      <c r="G88" s="37">
        <f t="shared" si="72"/>
        <v>0</v>
      </c>
      <c r="H88" s="37">
        <f t="shared" ref="H88" si="74">H86+H83+H80</f>
        <v>0</v>
      </c>
      <c r="I88" s="37">
        <f t="shared" ref="I88:L88" si="75">I86+I83+I80</f>
        <v>0</v>
      </c>
      <c r="J88" s="37">
        <f t="shared" ref="J88:K88" si="76">J86+J83+J80</f>
        <v>0</v>
      </c>
      <c r="K88" s="37">
        <f t="shared" si="76"/>
        <v>0</v>
      </c>
      <c r="L88" s="37">
        <f t="shared" si="75"/>
        <v>0</v>
      </c>
      <c r="M88" s="38">
        <f t="shared" si="71"/>
        <v>0</v>
      </c>
    </row>
    <row r="89" spans="1:13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22"/>
    </row>
    <row r="90" spans="1:13" x14ac:dyDescent="0.25">
      <c r="A90" s="40" t="s">
        <v>82</v>
      </c>
      <c r="B90" s="41">
        <f>B88+B78</f>
        <v>7256831790</v>
      </c>
      <c r="C90" s="41">
        <f t="shared" ref="C90:M90" si="77">C88+C78</f>
        <v>8556809621.9800005</v>
      </c>
      <c r="D90" s="41">
        <f t="shared" si="77"/>
        <v>374721940.30000001</v>
      </c>
      <c r="E90" s="41">
        <f t="shared" si="77"/>
        <v>599390026.13000011</v>
      </c>
      <c r="F90" s="41">
        <f t="shared" si="77"/>
        <v>734215998.11999989</v>
      </c>
      <c r="G90" s="41">
        <f t="shared" si="77"/>
        <v>590327157.13000011</v>
      </c>
      <c r="H90" s="41">
        <f t="shared" ref="H90:L90" si="78">H88+H78</f>
        <v>529647743.05999976</v>
      </c>
      <c r="I90" s="41">
        <f t="shared" si="78"/>
        <v>873940447.88000011</v>
      </c>
      <c r="J90" s="41">
        <f t="shared" si="78"/>
        <v>585574203.84000015</v>
      </c>
      <c r="K90" s="41">
        <f t="shared" si="78"/>
        <v>582525694.96999979</v>
      </c>
      <c r="L90" s="41">
        <f t="shared" si="78"/>
        <v>863698316.44000006</v>
      </c>
      <c r="M90" s="42">
        <f t="shared" si="77"/>
        <v>5734041527.8699999</v>
      </c>
    </row>
    <row r="91" spans="1:13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  <c r="J91" s="3"/>
      <c r="K91" s="3"/>
      <c r="L91" s="3"/>
    </row>
    <row r="92" spans="1:13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spans="1:13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2"/>
      <c r="K93" s="12"/>
      <c r="L93" s="12"/>
      <c r="M93" s="43"/>
    </row>
    <row r="94" spans="1:13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48"/>
      <c r="M94" s="43"/>
    </row>
    <row r="95" spans="1:13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43"/>
    </row>
    <row r="96" spans="1:13" ht="16.5" x14ac:dyDescent="0.3">
      <c r="A96" s="11" t="s">
        <v>98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48"/>
    </row>
    <row r="97" spans="1:13" ht="16.5" x14ac:dyDescent="0.3">
      <c r="A97" s="11" t="s">
        <v>99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3" x14ac:dyDescent="0.25">
      <c r="A99" s="49"/>
      <c r="B99" s="49"/>
      <c r="C99" s="7"/>
      <c r="D99" s="3"/>
      <c r="E99" s="3"/>
      <c r="F99" s="3"/>
      <c r="G99" s="3"/>
      <c r="H99" s="3"/>
      <c r="I99" s="3"/>
      <c r="J99" s="3"/>
      <c r="K99" s="3"/>
      <c r="L99" s="3"/>
    </row>
    <row r="100" spans="1:13" x14ac:dyDescent="0.25">
      <c r="A100" s="49"/>
      <c r="B100" s="49"/>
      <c r="C100" s="7"/>
      <c r="D100" s="3"/>
      <c r="E100" s="3"/>
      <c r="F100" s="3"/>
      <c r="G100" s="3"/>
      <c r="H100" s="3"/>
      <c r="I100" s="3"/>
      <c r="J100" s="3"/>
      <c r="K100" s="3"/>
      <c r="L100" s="3"/>
    </row>
    <row r="101" spans="1:13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3" x14ac:dyDescent="0.25">
      <c r="B102" s="3"/>
      <c r="C102" s="3"/>
      <c r="D102" s="8"/>
      <c r="E102" s="8"/>
      <c r="F102" s="8"/>
      <c r="G102" s="8"/>
      <c r="H102" s="8"/>
      <c r="I102" s="8"/>
      <c r="J102" s="8"/>
      <c r="K102" s="8"/>
      <c r="L102" s="8"/>
    </row>
    <row r="103" spans="1:13" x14ac:dyDescent="0.25">
      <c r="A103" s="4"/>
    </row>
    <row r="104" spans="1:13" x14ac:dyDescent="0.25">
      <c r="A104" s="3"/>
    </row>
    <row r="105" spans="1:13" x14ac:dyDescent="0.25">
      <c r="A105" s="3"/>
    </row>
  </sheetData>
  <mergeCells count="10">
    <mergeCell ref="A99:B99"/>
    <mergeCell ref="A100:B100"/>
    <mergeCell ref="A7:M7"/>
    <mergeCell ref="A8:M8"/>
    <mergeCell ref="A9:M9"/>
    <mergeCell ref="A10:M10"/>
    <mergeCell ref="B12:B13"/>
    <mergeCell ref="C12:C13"/>
    <mergeCell ref="M12:M13"/>
    <mergeCell ref="D12:L12"/>
  </mergeCells>
  <pageMargins left="0.28000000000000003" right="0.15748031496062992" top="0.23622047244094491" bottom="0.81" header="0.15748031496062992" footer="0.15748031496062992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SEPTIEMBRE</vt:lpstr>
      <vt:lpstr>SEPTIEMBRE!Área_de_impresión</vt:lpstr>
      <vt:lpstr>SEPTIEMBRE!Títulos_a_imprimir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2025-10-07T15:31:09Z</cp:lastPrinted>
  <dcterms:created xsi:type="dcterms:W3CDTF">2024-06-20T13:34:20Z</dcterms:created>
  <dcterms:modified xsi:type="dcterms:W3CDTF">2025-10-08T14:37:13Z</dcterms:modified>
</cp:coreProperties>
</file>